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375" windowWidth="27795" windowHeight="12240"/>
  </bookViews>
  <sheets>
    <sheet name="全市收入" sheetId="1" r:id="rId1"/>
    <sheet name="全市支出" sheetId="2" r:id="rId2"/>
    <sheet name="市级收入" sheetId="3" r:id="rId3"/>
    <sheet name="市级支出" sheetId="4" r:id="rId4"/>
    <sheet name="总预备费" sheetId="5" r:id="rId5"/>
  </sheets>
  <definedNames>
    <definedName name="_xlnm.Print_Area" localSheetId="1">全市支出!$A$1:$G$32</definedName>
    <definedName name="_xlnm.Print_Area" localSheetId="2">市级收入!$A$1:$M$54</definedName>
    <definedName name="_xlnm.Print_Area" localSheetId="3">市级支出!$A$1:$M$33</definedName>
  </definedNames>
  <calcPr calcId="145621"/>
</workbook>
</file>

<file path=xl/calcChain.xml><?xml version="1.0" encoding="utf-8"?>
<calcChain xmlns="http://schemas.openxmlformats.org/spreadsheetml/2006/main">
  <c r="E7" i="5"/>
  <c r="L29" i="4"/>
  <c r="L32"/>
  <c r="I33"/>
  <c r="E33"/>
  <c r="L33" s="1"/>
  <c r="M33" s="1"/>
  <c r="B33"/>
  <c r="H33" s="1"/>
  <c r="H7"/>
  <c r="H25"/>
  <c r="H27"/>
  <c r="I8"/>
  <c r="I9"/>
  <c r="I10"/>
  <c r="I11"/>
  <c r="I12"/>
  <c r="I13"/>
  <c r="L13" s="1"/>
  <c r="M13" s="1"/>
  <c r="I14"/>
  <c r="I15"/>
  <c r="I16"/>
  <c r="I17"/>
  <c r="L17" s="1"/>
  <c r="M17" s="1"/>
  <c r="I18"/>
  <c r="I19"/>
  <c r="I20"/>
  <c r="I21"/>
  <c r="I22"/>
  <c r="I23"/>
  <c r="L23" s="1"/>
  <c r="M23" s="1"/>
  <c r="I24"/>
  <c r="I25"/>
  <c r="L25" s="1"/>
  <c r="M25" s="1"/>
  <c r="I26"/>
  <c r="I27"/>
  <c r="L27" s="1"/>
  <c r="M27" s="1"/>
  <c r="I28"/>
  <c r="I7"/>
  <c r="L7" s="1"/>
  <c r="M7" s="1"/>
  <c r="E8"/>
  <c r="E9"/>
  <c r="E10"/>
  <c r="E11"/>
  <c r="E12"/>
  <c r="L12" s="1"/>
  <c r="M12" s="1"/>
  <c r="E13"/>
  <c r="H13" s="1"/>
  <c r="E14"/>
  <c r="H14" s="1"/>
  <c r="E15"/>
  <c r="H15" s="1"/>
  <c r="E16"/>
  <c r="L16" s="1"/>
  <c r="M16" s="1"/>
  <c r="E17"/>
  <c r="H17" s="1"/>
  <c r="E18"/>
  <c r="H18" s="1"/>
  <c r="E19"/>
  <c r="L19" s="1"/>
  <c r="M19" s="1"/>
  <c r="E20"/>
  <c r="L20" s="1"/>
  <c r="M20" s="1"/>
  <c r="E21"/>
  <c r="L21" s="1"/>
  <c r="M21" s="1"/>
  <c r="E22"/>
  <c r="E23"/>
  <c r="H23" s="1"/>
  <c r="E24"/>
  <c r="E25"/>
  <c r="E26"/>
  <c r="H26" s="1"/>
  <c r="E27"/>
  <c r="E28"/>
  <c r="E7"/>
  <c r="B8"/>
  <c r="B9"/>
  <c r="B10"/>
  <c r="B11"/>
  <c r="H11" s="1"/>
  <c r="B12"/>
  <c r="B13"/>
  <c r="B14"/>
  <c r="B15"/>
  <c r="B16"/>
  <c r="B17"/>
  <c r="B18"/>
  <c r="B19"/>
  <c r="B20"/>
  <c r="B21"/>
  <c r="B22"/>
  <c r="B23"/>
  <c r="B24"/>
  <c r="B25"/>
  <c r="B26"/>
  <c r="B27"/>
  <c r="B28"/>
  <c r="B7"/>
  <c r="C31"/>
  <c r="D31"/>
  <c r="F31"/>
  <c r="G31"/>
  <c r="J31"/>
  <c r="K31"/>
  <c r="D30"/>
  <c r="F30"/>
  <c r="G30"/>
  <c r="J30"/>
  <c r="K30"/>
  <c r="C30"/>
  <c r="L28" l="1"/>
  <c r="H28"/>
  <c r="L26"/>
  <c r="M26" s="1"/>
  <c r="L24"/>
  <c r="M24" s="1"/>
  <c r="H24"/>
  <c r="L22"/>
  <c r="H21"/>
  <c r="H20"/>
  <c r="H19"/>
  <c r="L18"/>
  <c r="M18" s="1"/>
  <c r="H16"/>
  <c r="L15"/>
  <c r="M15" s="1"/>
  <c r="L14"/>
  <c r="M14" s="1"/>
  <c r="I31"/>
  <c r="H12"/>
  <c r="L11"/>
  <c r="M11" s="1"/>
  <c r="B31"/>
  <c r="L10"/>
  <c r="M10" s="1"/>
  <c r="L9"/>
  <c r="M9" s="1"/>
  <c r="H9"/>
  <c r="L8"/>
  <c r="M8" s="1"/>
  <c r="H8"/>
  <c r="I30"/>
  <c r="E31"/>
  <c r="H10"/>
  <c r="E30"/>
  <c r="B30"/>
  <c r="C6"/>
  <c r="D6"/>
  <c r="E6"/>
  <c r="F6"/>
  <c r="G6"/>
  <c r="I6"/>
  <c r="J6"/>
  <c r="K6"/>
  <c r="B6"/>
  <c r="G52" i="3"/>
  <c r="I9"/>
  <c r="L9" s="1"/>
  <c r="M9" s="1"/>
  <c r="I10"/>
  <c r="I11"/>
  <c r="L11" s="1"/>
  <c r="M11" s="1"/>
  <c r="I12"/>
  <c r="I14"/>
  <c r="I15"/>
  <c r="I18"/>
  <c r="I19"/>
  <c r="I20"/>
  <c r="I21"/>
  <c r="I22"/>
  <c r="I23"/>
  <c r="I27"/>
  <c r="I28"/>
  <c r="I29"/>
  <c r="I30"/>
  <c r="I31"/>
  <c r="I32"/>
  <c r="I33"/>
  <c r="I34"/>
  <c r="L34" s="1"/>
  <c r="M34" s="1"/>
  <c r="I35"/>
  <c r="L35" s="1"/>
  <c r="M35" s="1"/>
  <c r="I36"/>
  <c r="I37"/>
  <c r="I38"/>
  <c r="I39"/>
  <c r="I40"/>
  <c r="I41"/>
  <c r="I42"/>
  <c r="I44"/>
  <c r="I45"/>
  <c r="L45" s="1"/>
  <c r="M45" s="1"/>
  <c r="I46"/>
  <c r="I47"/>
  <c r="I48"/>
  <c r="I49"/>
  <c r="L49" s="1"/>
  <c r="M49" s="1"/>
  <c r="I50"/>
  <c r="I51"/>
  <c r="I53"/>
  <c r="H33"/>
  <c r="E8"/>
  <c r="E9"/>
  <c r="E10"/>
  <c r="E11"/>
  <c r="E12"/>
  <c r="L12" s="1"/>
  <c r="M12" s="1"/>
  <c r="E14"/>
  <c r="L14" s="1"/>
  <c r="M14" s="1"/>
  <c r="E15"/>
  <c r="L15" s="1"/>
  <c r="M15" s="1"/>
  <c r="E18"/>
  <c r="L18" s="1"/>
  <c r="M18" s="1"/>
  <c r="E19"/>
  <c r="E20"/>
  <c r="L20" s="1"/>
  <c r="M20" s="1"/>
  <c r="E21"/>
  <c r="E22"/>
  <c r="L22" s="1"/>
  <c r="M22" s="1"/>
  <c r="E23"/>
  <c r="E27"/>
  <c r="L27" s="1"/>
  <c r="M27" s="1"/>
  <c r="E28"/>
  <c r="H28" s="1"/>
  <c r="E29"/>
  <c r="E30"/>
  <c r="L30" s="1"/>
  <c r="M30" s="1"/>
  <c r="E31"/>
  <c r="E32"/>
  <c r="E33"/>
  <c r="E34"/>
  <c r="H34" s="1"/>
  <c r="E35"/>
  <c r="H35" s="1"/>
  <c r="E36"/>
  <c r="L36" s="1"/>
  <c r="M36" s="1"/>
  <c r="E37"/>
  <c r="L37" s="1"/>
  <c r="M37" s="1"/>
  <c r="E38"/>
  <c r="E39"/>
  <c r="L39" s="1"/>
  <c r="M39" s="1"/>
  <c r="E40"/>
  <c r="H40" s="1"/>
  <c r="E41"/>
  <c r="L41" s="1"/>
  <c r="E42"/>
  <c r="E44"/>
  <c r="L44" s="1"/>
  <c r="M44" s="1"/>
  <c r="E45"/>
  <c r="E46"/>
  <c r="L46" s="1"/>
  <c r="M46" s="1"/>
  <c r="E47"/>
  <c r="L47" s="1"/>
  <c r="M47" s="1"/>
  <c r="E48"/>
  <c r="L48" s="1"/>
  <c r="M48" s="1"/>
  <c r="E49"/>
  <c r="E50"/>
  <c r="L50" s="1"/>
  <c r="M50" s="1"/>
  <c r="E51"/>
  <c r="H51" s="1"/>
  <c r="E52"/>
  <c r="E53"/>
  <c r="L53" s="1"/>
  <c r="M53" s="1"/>
  <c r="B53"/>
  <c r="H53" s="1"/>
  <c r="B8"/>
  <c r="H8" s="1"/>
  <c r="B9"/>
  <c r="H9" s="1"/>
  <c r="B10"/>
  <c r="B11"/>
  <c r="H11" s="1"/>
  <c r="B12"/>
  <c r="B14"/>
  <c r="H14" s="1"/>
  <c r="B15"/>
  <c r="H15" s="1"/>
  <c r="B18"/>
  <c r="H18" s="1"/>
  <c r="B19"/>
  <c r="B20"/>
  <c r="B21"/>
  <c r="B22"/>
  <c r="B23"/>
  <c r="B27"/>
  <c r="H27" s="1"/>
  <c r="B28"/>
  <c r="B29"/>
  <c r="B30"/>
  <c r="B31"/>
  <c r="B32"/>
  <c r="B33"/>
  <c r="B34"/>
  <c r="B35"/>
  <c r="B36"/>
  <c r="B37"/>
  <c r="B38"/>
  <c r="B39"/>
  <c r="B40"/>
  <c r="B41"/>
  <c r="B42"/>
  <c r="B44"/>
  <c r="H44" s="1"/>
  <c r="B45"/>
  <c r="H45" s="1"/>
  <c r="B46"/>
  <c r="B47"/>
  <c r="B48"/>
  <c r="B49"/>
  <c r="B50"/>
  <c r="B51"/>
  <c r="C24"/>
  <c r="F43"/>
  <c r="G43"/>
  <c r="J43"/>
  <c r="K43"/>
  <c r="I43" s="1"/>
  <c r="D43"/>
  <c r="B43" s="1"/>
  <c r="K25"/>
  <c r="F26"/>
  <c r="F25" s="1"/>
  <c r="G26"/>
  <c r="E26" s="1"/>
  <c r="J26"/>
  <c r="I26" s="1"/>
  <c r="K26"/>
  <c r="D26"/>
  <c r="D25" s="1"/>
  <c r="F17"/>
  <c r="G17"/>
  <c r="G16" s="1"/>
  <c r="J17"/>
  <c r="J16" s="1"/>
  <c r="K17"/>
  <c r="I17" s="1"/>
  <c r="D17"/>
  <c r="B17" s="1"/>
  <c r="K16"/>
  <c r="F16"/>
  <c r="F13"/>
  <c r="G13"/>
  <c r="E13" s="1"/>
  <c r="J13"/>
  <c r="K13"/>
  <c r="D13"/>
  <c r="B13" s="1"/>
  <c r="G7"/>
  <c r="D7"/>
  <c r="B7" s="1"/>
  <c r="K8"/>
  <c r="I8" s="1"/>
  <c r="J8"/>
  <c r="J7" s="1"/>
  <c r="J6" s="1"/>
  <c r="G8"/>
  <c r="F8"/>
  <c r="F7" s="1"/>
  <c r="C8"/>
  <c r="D8"/>
  <c r="H31" i="4" l="1"/>
  <c r="L31"/>
  <c r="M31" s="1"/>
  <c r="L30"/>
  <c r="M30" s="1"/>
  <c r="L6"/>
  <c r="M6" s="1"/>
  <c r="H6"/>
  <c r="H30"/>
  <c r="J25" i="3"/>
  <c r="J24" s="1"/>
  <c r="K7"/>
  <c r="L19"/>
  <c r="M19" s="1"/>
  <c r="I13"/>
  <c r="L23"/>
  <c r="L38"/>
  <c r="M38" s="1"/>
  <c r="L33"/>
  <c r="M33" s="1"/>
  <c r="L32"/>
  <c r="M32" s="1"/>
  <c r="L31"/>
  <c r="M31" s="1"/>
  <c r="L29"/>
  <c r="M29" s="1"/>
  <c r="L26"/>
  <c r="M26" s="1"/>
  <c r="K24"/>
  <c r="L21"/>
  <c r="M21" s="1"/>
  <c r="I16"/>
  <c r="L13"/>
  <c r="M13" s="1"/>
  <c r="K6"/>
  <c r="I6" s="1"/>
  <c r="L10"/>
  <c r="M10" s="1"/>
  <c r="I7"/>
  <c r="L8"/>
  <c r="M8" s="1"/>
  <c r="L51"/>
  <c r="M51" s="1"/>
  <c r="E43"/>
  <c r="L43" s="1"/>
  <c r="M43" s="1"/>
  <c r="L42"/>
  <c r="H37"/>
  <c r="E17"/>
  <c r="L17" s="1"/>
  <c r="M17" s="1"/>
  <c r="E16"/>
  <c r="G6"/>
  <c r="H13"/>
  <c r="H10"/>
  <c r="E7"/>
  <c r="F6"/>
  <c r="F24"/>
  <c r="G25"/>
  <c r="G24" s="1"/>
  <c r="H48"/>
  <c r="H39"/>
  <c r="H31"/>
  <c r="H38"/>
  <c r="H47"/>
  <c r="H30"/>
  <c r="H19"/>
  <c r="H36"/>
  <c r="L28"/>
  <c r="M28" s="1"/>
  <c r="H46"/>
  <c r="L40"/>
  <c r="M40" s="1"/>
  <c r="H50"/>
  <c r="H22"/>
  <c r="H17"/>
  <c r="H21"/>
  <c r="B26"/>
  <c r="H26" s="1"/>
  <c r="B25"/>
  <c r="D24"/>
  <c r="D16"/>
  <c r="B16" s="1"/>
  <c r="D6"/>
  <c r="B6" s="1"/>
  <c r="I24" l="1"/>
  <c r="K52"/>
  <c r="I52" s="1"/>
  <c r="L52" s="1"/>
  <c r="M52" s="1"/>
  <c r="I25"/>
  <c r="L16"/>
  <c r="M16" s="1"/>
  <c r="L7"/>
  <c r="M7" s="1"/>
  <c r="H43"/>
  <c r="H16"/>
  <c r="E6"/>
  <c r="L6" s="1"/>
  <c r="M6" s="1"/>
  <c r="H7"/>
  <c r="H6"/>
  <c r="E24"/>
  <c r="B24"/>
  <c r="D52"/>
  <c r="B52" s="1"/>
  <c r="H52" s="1"/>
  <c r="E25"/>
  <c r="L25" s="1"/>
  <c r="M25" s="1"/>
  <c r="L24" l="1"/>
  <c r="M24" s="1"/>
  <c r="H25"/>
  <c r="H24"/>
</calcChain>
</file>

<file path=xl/sharedStrings.xml><?xml version="1.0" encoding="utf-8"?>
<sst xmlns="http://schemas.openxmlformats.org/spreadsheetml/2006/main" count="267" uniqueCount="150">
  <si>
    <t>单位:万元</t>
  </si>
  <si>
    <t>收入项目</t>
  </si>
  <si>
    <t>年度预算数</t>
  </si>
  <si>
    <t>累计完成数</t>
  </si>
  <si>
    <t xml:space="preserve"> 占预算% </t>
  </si>
  <si>
    <t>上年同期数</t>
  </si>
  <si>
    <t>比增额</t>
  </si>
  <si>
    <t xml:space="preserve"> 增长% </t>
  </si>
  <si>
    <t>一、上划中央收入</t>
  </si>
  <si>
    <t>（一）上划中央“两税”</t>
  </si>
  <si>
    <t xml:space="preserve">  1、上划中央增值税（50%部分）</t>
  </si>
  <si>
    <t>0.1</t>
  </si>
  <si>
    <t xml:space="preserve">    其中：国内增值税</t>
  </si>
  <si>
    <t>0.2</t>
  </si>
  <si>
    <t xml:space="preserve">          改征增值税</t>
  </si>
  <si>
    <t xml:space="preserve">  2、上划中央消费税（100%）</t>
  </si>
  <si>
    <t>0.3</t>
  </si>
  <si>
    <t>（二）营业税（50%）</t>
  </si>
  <si>
    <t>0.4</t>
  </si>
  <si>
    <t>（三）上划中央所得税收入</t>
  </si>
  <si>
    <t xml:space="preserve">  1、企业所得税（60%部分）</t>
  </si>
  <si>
    <t>0.5</t>
  </si>
  <si>
    <t xml:space="preserve">  2、个人所得税（60%部分）</t>
  </si>
  <si>
    <t>0.6</t>
  </si>
  <si>
    <t>二、上划自治区收入</t>
  </si>
  <si>
    <t>0.7</t>
  </si>
  <si>
    <t xml:space="preserve">  1、增值税</t>
  </si>
  <si>
    <t>0.8</t>
  </si>
  <si>
    <t>　　其中：国内增值税(16%部分)</t>
  </si>
  <si>
    <t>　　      改征增值税(20%部分)</t>
  </si>
  <si>
    <t xml:space="preserve">  2、营业税（20%部分）</t>
  </si>
  <si>
    <t xml:space="preserve">  3、企业所得税（10%部分）</t>
  </si>
  <si>
    <t xml:space="preserve">  4、个人所得税（15%部分）</t>
  </si>
  <si>
    <t xml:space="preserve">  5、环境保护税（30%）</t>
  </si>
  <si>
    <t>三、一般公共预算收入</t>
  </si>
  <si>
    <t>0.9</t>
  </si>
  <si>
    <t>（一）税收收入</t>
  </si>
  <si>
    <t xml:space="preserve">    1.国内增值税（含改征增值税）</t>
  </si>
  <si>
    <t>0.10</t>
  </si>
  <si>
    <t xml:space="preserve">       国内增值税（34%）</t>
  </si>
  <si>
    <t>0.11</t>
  </si>
  <si>
    <t xml:space="preserve">       改征增值税（30%）</t>
  </si>
  <si>
    <t>0.12</t>
  </si>
  <si>
    <t xml:space="preserve">    2.营业税（30%部分）</t>
  </si>
  <si>
    <t>0.13</t>
  </si>
  <si>
    <t xml:space="preserve">    3.企业所得税（30%部分）</t>
  </si>
  <si>
    <t>0.15</t>
  </si>
  <si>
    <t xml:space="preserve">    4.个人所得税（25%部分）</t>
  </si>
  <si>
    <t>0.16</t>
  </si>
  <si>
    <t xml:space="preserve">    5.资源税</t>
  </si>
  <si>
    <t>0.17</t>
  </si>
  <si>
    <t xml:space="preserve">    6.城市维护建设税</t>
  </si>
  <si>
    <t>0.18</t>
  </si>
  <si>
    <t xml:space="preserve">    7.房产税</t>
  </si>
  <si>
    <t>0.19</t>
  </si>
  <si>
    <t xml:space="preserve">    8.印花税</t>
  </si>
  <si>
    <t>0.20</t>
  </si>
  <si>
    <t xml:space="preserve">    9.城镇土地使用税</t>
  </si>
  <si>
    <t>0.21</t>
  </si>
  <si>
    <t xml:space="preserve">    10.土地增值税</t>
  </si>
  <si>
    <t>0.22</t>
  </si>
  <si>
    <t xml:space="preserve">    11.车船税</t>
  </si>
  <si>
    <t>0.23</t>
  </si>
  <si>
    <t xml:space="preserve">    12.耕地占用税</t>
  </si>
  <si>
    <t>0.24</t>
  </si>
  <si>
    <t xml:space="preserve">    13.契税</t>
  </si>
  <si>
    <t>0.25</t>
  </si>
  <si>
    <t xml:space="preserve">    14.环境保护税</t>
  </si>
  <si>
    <t xml:space="preserve">    15.其他税收收入</t>
  </si>
  <si>
    <t>0.26</t>
  </si>
  <si>
    <t xml:space="preserve"> （二）非税收入</t>
  </si>
  <si>
    <t>0.27</t>
  </si>
  <si>
    <t xml:space="preserve">     1.专项收入</t>
  </si>
  <si>
    <t>0.28</t>
  </si>
  <si>
    <t xml:space="preserve">     2.行政事业性收费收入</t>
  </si>
  <si>
    <t>0.29</t>
  </si>
  <si>
    <t xml:space="preserve">     3.罚没收入</t>
  </si>
  <si>
    <t>0.30</t>
  </si>
  <si>
    <t xml:space="preserve">     4.国有资本经营收入</t>
  </si>
  <si>
    <t>0.31</t>
  </si>
  <si>
    <t xml:space="preserve">     5.国有资源（资产）有偿使用收入</t>
  </si>
  <si>
    <t xml:space="preserve">     6.捐赠收入</t>
  </si>
  <si>
    <t xml:space="preserve">     7.政府住房基金收入</t>
  </si>
  <si>
    <t xml:space="preserve">     8.其他收入</t>
  </si>
  <si>
    <t>0.32</t>
  </si>
  <si>
    <t>合         计</t>
    <phoneticPr fontId="3" type="noConversion"/>
  </si>
  <si>
    <t>附：政府性基金预算收入合计</t>
    <phoneticPr fontId="3" type="noConversion"/>
  </si>
  <si>
    <t>玉林市2018年上半年财政收入完成情况表</t>
    <phoneticPr fontId="1" type="noConversion"/>
  </si>
  <si>
    <t>附件1</t>
    <phoneticPr fontId="1" type="noConversion"/>
  </si>
  <si>
    <t>预算支出科目</t>
  </si>
  <si>
    <t>占预算%</t>
  </si>
  <si>
    <t>增长%</t>
  </si>
  <si>
    <t>一、一般公共预算支出</t>
    <phoneticPr fontId="3" type="noConversion"/>
  </si>
  <si>
    <t>　　　1、一般公共服务支出</t>
  </si>
  <si>
    <t>　　　2、国防支出</t>
  </si>
  <si>
    <t>　　　3、公共安全支出</t>
  </si>
  <si>
    <t>　　　4、教育支出</t>
  </si>
  <si>
    <t>　　　5、科学技术支出</t>
  </si>
  <si>
    <t>　　　6、文化体育与传媒支出</t>
  </si>
  <si>
    <t>　　　7、社会保障和就业支出</t>
  </si>
  <si>
    <t>　　　8、医疗卫生与计划生育支出</t>
  </si>
  <si>
    <t>　　　9、节能环保支出</t>
  </si>
  <si>
    <t>　　　10、城乡社区支出</t>
  </si>
  <si>
    <t>　　　11、农林水支出</t>
  </si>
  <si>
    <t>　　　12、交通运输支出</t>
  </si>
  <si>
    <t>　　　13、资源勘探信息等支出</t>
  </si>
  <si>
    <t>0.14</t>
  </si>
  <si>
    <t>　　　14、商业服务业等支出</t>
    <phoneticPr fontId="3" type="noConversion"/>
  </si>
  <si>
    <t>　　　15、金融支出</t>
  </si>
  <si>
    <t>　　　16、援助其他地区支出</t>
  </si>
  <si>
    <t>　　　17、国土海洋气象等支出</t>
  </si>
  <si>
    <t>　　　18、住房保障支出</t>
  </si>
  <si>
    <t>　　　19、粮油物资储备支出</t>
  </si>
  <si>
    <t>　　　20、其他支出</t>
  </si>
  <si>
    <t>　　　21、债务付息支出</t>
  </si>
  <si>
    <t>　　　22、债务发行费支出</t>
  </si>
  <si>
    <t>其中：稳增长财政八项支出</t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</si>
  <si>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</t>
    </r>
    <r>
      <rPr>
        <sz val="12"/>
        <color theme="1"/>
        <rFont val="宋体"/>
        <family val="2"/>
        <charset val="134"/>
      </rPr>
      <t xml:space="preserve">    </t>
    </r>
    <r>
      <rPr>
        <sz val="10"/>
        <rFont val="宋体"/>
        <family val="3"/>
        <charset val="134"/>
      </rPr>
      <t>民生支出</t>
    </r>
    <phoneticPr fontId="3" type="noConversion"/>
  </si>
  <si>
    <t>二、政府性基金预算支出合计</t>
    <phoneticPr fontId="3" type="noConversion"/>
  </si>
  <si>
    <t>玉林市2018年上半年财政支出完成情况表</t>
    <phoneticPr fontId="1" type="noConversion"/>
  </si>
  <si>
    <t>附件2</t>
    <phoneticPr fontId="1" type="noConversion"/>
  </si>
  <si>
    <t>合         计</t>
    <phoneticPr fontId="3" type="noConversion"/>
  </si>
  <si>
    <t>附：政府性基金预算收入合计</t>
    <phoneticPr fontId="3" type="noConversion"/>
  </si>
  <si>
    <t>玉林市市级2018年上半年财政收入完成情况表</t>
    <phoneticPr fontId="1" type="noConversion"/>
  </si>
  <si>
    <t>附件3</t>
    <phoneticPr fontId="1" type="noConversion"/>
  </si>
  <si>
    <t>市直</t>
    <phoneticPr fontId="1" type="noConversion"/>
  </si>
  <si>
    <t>玉东</t>
    <phoneticPr fontId="1" type="noConversion"/>
  </si>
  <si>
    <t>市级合计</t>
    <phoneticPr fontId="1" type="noConversion"/>
  </si>
  <si>
    <t>一、一般公共预算支出</t>
    <phoneticPr fontId="3" type="noConversion"/>
  </si>
  <si>
    <t>　　　14、商业服务业等支出</t>
    <phoneticPr fontId="3" type="noConversion"/>
  </si>
  <si>
    <t>其中：稳增长财政八项支出</t>
    <phoneticPr fontId="3" type="noConversion"/>
  </si>
  <si>
    <r>
      <t xml:space="preserve"> </t>
    </r>
    <r>
      <rPr>
        <sz val="12"/>
        <color theme="1"/>
        <rFont val="宋体"/>
        <family val="2"/>
        <charset val="134"/>
      </rPr>
      <t xml:space="preserve">     民生支出</t>
    </r>
    <phoneticPr fontId="3" type="noConversion"/>
  </si>
  <si>
    <t>二、政府性基金预算支出合计</t>
    <phoneticPr fontId="3" type="noConversion"/>
  </si>
  <si>
    <t>市级合计</t>
    <phoneticPr fontId="1" type="noConversion"/>
  </si>
  <si>
    <t>市直</t>
    <phoneticPr fontId="1" type="noConversion"/>
  </si>
  <si>
    <t>玉东</t>
    <phoneticPr fontId="1" type="noConversion"/>
  </si>
  <si>
    <t>玉林市市级2018年上半年财政支出完成情况表</t>
    <phoneticPr fontId="1" type="noConversion"/>
  </si>
  <si>
    <t>附件5</t>
    <phoneticPr fontId="3" type="noConversion"/>
  </si>
  <si>
    <t>单位：元</t>
    <phoneticPr fontId="3" type="noConversion"/>
  </si>
  <si>
    <t>文号</t>
    <phoneticPr fontId="3" type="noConversion"/>
  </si>
  <si>
    <t>日期</t>
    <phoneticPr fontId="3" type="noConversion"/>
  </si>
  <si>
    <t>单位</t>
    <phoneticPr fontId="3" type="noConversion"/>
  </si>
  <si>
    <t>摘要</t>
  </si>
  <si>
    <t>金额</t>
    <phoneticPr fontId="3" type="noConversion"/>
  </si>
  <si>
    <t>合计</t>
    <phoneticPr fontId="3" type="noConversion"/>
  </si>
  <si>
    <t>市级2018年上半年总预备费使用情况明细表</t>
    <phoneticPr fontId="3" type="noConversion"/>
  </si>
  <si>
    <t>附件4</t>
    <phoneticPr fontId="1" type="noConversion"/>
  </si>
  <si>
    <t>对台湾花莲县地震灾害捐款经费</t>
    <phoneticPr fontId="1" type="noConversion"/>
  </si>
  <si>
    <t>预算追字[2018]49号</t>
    <phoneticPr fontId="1" type="noConversion"/>
  </si>
  <si>
    <t>玉林市委员会台湾工作办公室</t>
  </si>
</sst>
</file>

<file path=xl/styles.xml><?xml version="1.0" encoding="utf-8"?>
<styleSheet xmlns="http://schemas.openxmlformats.org/spreadsheetml/2006/main">
  <numFmts count="6">
    <numFmt numFmtId="176" formatCode="0.0"/>
    <numFmt numFmtId="177" formatCode="0_ "/>
    <numFmt numFmtId="178" formatCode="0.0_ "/>
    <numFmt numFmtId="179" formatCode="yyyy/m/d;@"/>
    <numFmt numFmtId="180" formatCode="#,##0.00_ "/>
    <numFmt numFmtId="181" formatCode="#,##0_ "/>
  </numFmts>
  <fonts count="16">
    <font>
      <sz val="12"/>
      <color theme="1"/>
      <name val="宋体"/>
      <family val="2"/>
      <charset val="134"/>
    </font>
    <font>
      <sz val="9"/>
      <name val="宋体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16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8"/>
      <name val="方正小标宋简体"/>
      <family val="3"/>
      <charset val="134"/>
    </font>
    <font>
      <sz val="20"/>
      <name val="方正小标宋简体"/>
      <family val="3"/>
      <charset val="134"/>
    </font>
    <font>
      <sz val="24"/>
      <name val="方正小标宋简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Fill="1" applyAlignment="1"/>
    <xf numFmtId="0" fontId="0" fillId="0" borderId="0" xfId="0" applyFill="1" applyAlignment="1"/>
    <xf numFmtId="0" fontId="3" fillId="0" borderId="1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/>
    <xf numFmtId="1" fontId="3" fillId="0" borderId="5" xfId="0" applyNumberFormat="1" applyFont="1" applyFill="1" applyBorder="1" applyAlignment="1" applyProtection="1">
      <alignment horizontal="center"/>
    </xf>
    <xf numFmtId="176" fontId="3" fillId="0" borderId="6" xfId="0" applyNumberFormat="1" applyFont="1" applyFill="1" applyBorder="1" applyAlignment="1" applyProtection="1">
      <alignment horizontal="center"/>
    </xf>
    <xf numFmtId="1" fontId="3" fillId="0" borderId="2" xfId="0" applyNumberFormat="1" applyFont="1" applyFill="1" applyBorder="1" applyAlignment="1" applyProtection="1">
      <alignment horizontal="center"/>
    </xf>
    <xf numFmtId="176" fontId="3" fillId="0" borderId="5" xfId="0" applyNumberFormat="1" applyFont="1" applyFill="1" applyBorder="1" applyAlignment="1" applyProtection="1">
      <alignment horizontal="center"/>
    </xf>
    <xf numFmtId="176" fontId="3" fillId="0" borderId="7" xfId="0" applyNumberFormat="1" applyFont="1" applyFill="1" applyBorder="1" applyAlignment="1" applyProtection="1">
      <alignment horizontal="center"/>
    </xf>
    <xf numFmtId="177" fontId="3" fillId="0" borderId="5" xfId="0" applyNumberFormat="1" applyFont="1" applyFill="1" applyBorder="1" applyAlignment="1" applyProtection="1">
      <alignment horizontal="center"/>
    </xf>
    <xf numFmtId="178" fontId="3" fillId="0" borderId="6" xfId="0" applyNumberFormat="1" applyFont="1" applyFill="1" applyBorder="1" applyAlignment="1" applyProtection="1">
      <alignment horizontal="center"/>
    </xf>
    <xf numFmtId="177" fontId="3" fillId="0" borderId="2" xfId="0" applyNumberFormat="1" applyFont="1" applyFill="1" applyBorder="1" applyAlignment="1" applyProtection="1">
      <alignment horizontal="center"/>
    </xf>
    <xf numFmtId="178" fontId="3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7" fillId="0" borderId="0" xfId="0" applyFont="1" applyFill="1" applyAlignment="1"/>
    <xf numFmtId="0" fontId="4" fillId="2" borderId="5" xfId="0" applyNumberFormat="1" applyFont="1" applyFill="1" applyBorder="1" applyAlignment="1" applyProtection="1"/>
    <xf numFmtId="0" fontId="0" fillId="0" borderId="2" xfId="0" applyNumberFormat="1" applyFill="1" applyBorder="1" applyAlignment="1" applyProtection="1"/>
    <xf numFmtId="0" fontId="5" fillId="0" borderId="0" xfId="0" applyFont="1" applyFill="1" applyAlignment="1">
      <alignment vertical="center"/>
    </xf>
    <xf numFmtId="0" fontId="4" fillId="0" borderId="5" xfId="0" applyNumberFormat="1" applyFont="1" applyFill="1" applyBorder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/>
    </xf>
    <xf numFmtId="0" fontId="6" fillId="0" borderId="0" xfId="0" applyFont="1">
      <alignment vertical="center"/>
    </xf>
    <xf numFmtId="179" fontId="4" fillId="0" borderId="0" xfId="1" applyNumberFormat="1" applyFont="1"/>
    <xf numFmtId="0" fontId="4" fillId="0" borderId="0" xfId="1" applyFont="1"/>
    <xf numFmtId="180" fontId="4" fillId="0" borderId="0" xfId="1" applyNumberFormat="1" applyFont="1"/>
    <xf numFmtId="0" fontId="4" fillId="3" borderId="0" xfId="1" applyFont="1" applyFill="1"/>
    <xf numFmtId="179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4" fillId="3" borderId="0" xfId="1" applyFont="1" applyFill="1" applyAlignment="1">
      <alignment horizontal="right"/>
    </xf>
    <xf numFmtId="180" fontId="2" fillId="3" borderId="0" xfId="1" applyNumberFormat="1" applyFont="1" applyFill="1" applyAlignment="1">
      <alignment horizontal="right"/>
    </xf>
    <xf numFmtId="0" fontId="9" fillId="0" borderId="5" xfId="2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/>
    </xf>
    <xf numFmtId="179" fontId="13" fillId="0" borderId="5" xfId="1" applyNumberFormat="1" applyFont="1" applyBorder="1" applyAlignment="1">
      <alignment horizontal="center" vertical="center"/>
    </xf>
    <xf numFmtId="180" fontId="13" fillId="0" borderId="5" xfId="1" applyNumberFormat="1" applyFont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 wrapText="1"/>
    </xf>
    <xf numFmtId="179" fontId="13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181" fontId="14" fillId="0" borderId="5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1" fontId="3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</cellXfs>
  <cellStyles count="3">
    <cellStyle name="常规" xfId="0" builtinId="0"/>
    <cellStyle name="常规_1-6月指标明细表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K8" sqref="K8"/>
    </sheetView>
  </sheetViews>
  <sheetFormatPr defaultColWidth="10.625" defaultRowHeight="14.25"/>
  <cols>
    <col min="1" max="1" width="29.75" style="1" customWidth="1"/>
    <col min="2" max="2" width="10" style="1" customWidth="1"/>
    <col min="3" max="3" width="10.5" style="1" customWidth="1"/>
    <col min="4" max="4" width="9.125" style="1" customWidth="1"/>
    <col min="5" max="5" width="11.25" style="1" customWidth="1"/>
    <col min="6" max="6" width="9.625" style="1" customWidth="1"/>
    <col min="7" max="7" width="7.5" style="1" customWidth="1"/>
    <col min="8" max="8" width="10.625" style="1" customWidth="1"/>
    <col min="9" max="9" width="0" style="1" hidden="1" customWidth="1"/>
    <col min="10" max="256" width="10.625" style="1"/>
    <col min="257" max="257" width="33" style="1" customWidth="1"/>
    <col min="258" max="263" width="12.875" style="1" customWidth="1"/>
    <col min="264" max="264" width="10.625" style="1" customWidth="1"/>
    <col min="265" max="265" width="0" style="1" hidden="1" customWidth="1"/>
    <col min="266" max="512" width="10.625" style="1"/>
    <col min="513" max="513" width="33" style="1" customWidth="1"/>
    <col min="514" max="519" width="12.875" style="1" customWidth="1"/>
    <col min="520" max="520" width="10.625" style="1" customWidth="1"/>
    <col min="521" max="521" width="0" style="1" hidden="1" customWidth="1"/>
    <col min="522" max="768" width="10.625" style="1"/>
    <col min="769" max="769" width="33" style="1" customWidth="1"/>
    <col min="770" max="775" width="12.875" style="1" customWidth="1"/>
    <col min="776" max="776" width="10.625" style="1" customWidth="1"/>
    <col min="777" max="777" width="0" style="1" hidden="1" customWidth="1"/>
    <col min="778" max="1024" width="10.625" style="1"/>
    <col min="1025" max="1025" width="33" style="1" customWidth="1"/>
    <col min="1026" max="1031" width="12.875" style="1" customWidth="1"/>
    <col min="1032" max="1032" width="10.625" style="1" customWidth="1"/>
    <col min="1033" max="1033" width="0" style="1" hidden="1" customWidth="1"/>
    <col min="1034" max="1280" width="10.625" style="1"/>
    <col min="1281" max="1281" width="33" style="1" customWidth="1"/>
    <col min="1282" max="1287" width="12.875" style="1" customWidth="1"/>
    <col min="1288" max="1288" width="10.625" style="1" customWidth="1"/>
    <col min="1289" max="1289" width="0" style="1" hidden="1" customWidth="1"/>
    <col min="1290" max="1536" width="10.625" style="1"/>
    <col min="1537" max="1537" width="33" style="1" customWidth="1"/>
    <col min="1538" max="1543" width="12.875" style="1" customWidth="1"/>
    <col min="1544" max="1544" width="10.625" style="1" customWidth="1"/>
    <col min="1545" max="1545" width="0" style="1" hidden="1" customWidth="1"/>
    <col min="1546" max="1792" width="10.625" style="1"/>
    <col min="1793" max="1793" width="33" style="1" customWidth="1"/>
    <col min="1794" max="1799" width="12.875" style="1" customWidth="1"/>
    <col min="1800" max="1800" width="10.625" style="1" customWidth="1"/>
    <col min="1801" max="1801" width="0" style="1" hidden="1" customWidth="1"/>
    <col min="1802" max="2048" width="10.625" style="1"/>
    <col min="2049" max="2049" width="33" style="1" customWidth="1"/>
    <col min="2050" max="2055" width="12.875" style="1" customWidth="1"/>
    <col min="2056" max="2056" width="10.625" style="1" customWidth="1"/>
    <col min="2057" max="2057" width="0" style="1" hidden="1" customWidth="1"/>
    <col min="2058" max="2304" width="10.625" style="1"/>
    <col min="2305" max="2305" width="33" style="1" customWidth="1"/>
    <col min="2306" max="2311" width="12.875" style="1" customWidth="1"/>
    <col min="2312" max="2312" width="10.625" style="1" customWidth="1"/>
    <col min="2313" max="2313" width="0" style="1" hidden="1" customWidth="1"/>
    <col min="2314" max="2560" width="10.625" style="1"/>
    <col min="2561" max="2561" width="33" style="1" customWidth="1"/>
    <col min="2562" max="2567" width="12.875" style="1" customWidth="1"/>
    <col min="2568" max="2568" width="10.625" style="1" customWidth="1"/>
    <col min="2569" max="2569" width="0" style="1" hidden="1" customWidth="1"/>
    <col min="2570" max="2816" width="10.625" style="1"/>
    <col min="2817" max="2817" width="33" style="1" customWidth="1"/>
    <col min="2818" max="2823" width="12.875" style="1" customWidth="1"/>
    <col min="2824" max="2824" width="10.625" style="1" customWidth="1"/>
    <col min="2825" max="2825" width="0" style="1" hidden="1" customWidth="1"/>
    <col min="2826" max="3072" width="10.625" style="1"/>
    <col min="3073" max="3073" width="33" style="1" customWidth="1"/>
    <col min="3074" max="3079" width="12.875" style="1" customWidth="1"/>
    <col min="3080" max="3080" width="10.625" style="1" customWidth="1"/>
    <col min="3081" max="3081" width="0" style="1" hidden="1" customWidth="1"/>
    <col min="3082" max="3328" width="10.625" style="1"/>
    <col min="3329" max="3329" width="33" style="1" customWidth="1"/>
    <col min="3330" max="3335" width="12.875" style="1" customWidth="1"/>
    <col min="3336" max="3336" width="10.625" style="1" customWidth="1"/>
    <col min="3337" max="3337" width="0" style="1" hidden="1" customWidth="1"/>
    <col min="3338" max="3584" width="10.625" style="1"/>
    <col min="3585" max="3585" width="33" style="1" customWidth="1"/>
    <col min="3586" max="3591" width="12.875" style="1" customWidth="1"/>
    <col min="3592" max="3592" width="10.625" style="1" customWidth="1"/>
    <col min="3593" max="3593" width="0" style="1" hidden="1" customWidth="1"/>
    <col min="3594" max="3840" width="10.625" style="1"/>
    <col min="3841" max="3841" width="33" style="1" customWidth="1"/>
    <col min="3842" max="3847" width="12.875" style="1" customWidth="1"/>
    <col min="3848" max="3848" width="10.625" style="1" customWidth="1"/>
    <col min="3849" max="3849" width="0" style="1" hidden="1" customWidth="1"/>
    <col min="3850" max="4096" width="10.625" style="1"/>
    <col min="4097" max="4097" width="33" style="1" customWidth="1"/>
    <col min="4098" max="4103" width="12.875" style="1" customWidth="1"/>
    <col min="4104" max="4104" width="10.625" style="1" customWidth="1"/>
    <col min="4105" max="4105" width="0" style="1" hidden="1" customWidth="1"/>
    <col min="4106" max="4352" width="10.625" style="1"/>
    <col min="4353" max="4353" width="33" style="1" customWidth="1"/>
    <col min="4354" max="4359" width="12.875" style="1" customWidth="1"/>
    <col min="4360" max="4360" width="10.625" style="1" customWidth="1"/>
    <col min="4361" max="4361" width="0" style="1" hidden="1" customWidth="1"/>
    <col min="4362" max="4608" width="10.625" style="1"/>
    <col min="4609" max="4609" width="33" style="1" customWidth="1"/>
    <col min="4610" max="4615" width="12.875" style="1" customWidth="1"/>
    <col min="4616" max="4616" width="10.625" style="1" customWidth="1"/>
    <col min="4617" max="4617" width="0" style="1" hidden="1" customWidth="1"/>
    <col min="4618" max="4864" width="10.625" style="1"/>
    <col min="4865" max="4865" width="33" style="1" customWidth="1"/>
    <col min="4866" max="4871" width="12.875" style="1" customWidth="1"/>
    <col min="4872" max="4872" width="10.625" style="1" customWidth="1"/>
    <col min="4873" max="4873" width="0" style="1" hidden="1" customWidth="1"/>
    <col min="4874" max="5120" width="10.625" style="1"/>
    <col min="5121" max="5121" width="33" style="1" customWidth="1"/>
    <col min="5122" max="5127" width="12.875" style="1" customWidth="1"/>
    <col min="5128" max="5128" width="10.625" style="1" customWidth="1"/>
    <col min="5129" max="5129" width="0" style="1" hidden="1" customWidth="1"/>
    <col min="5130" max="5376" width="10.625" style="1"/>
    <col min="5377" max="5377" width="33" style="1" customWidth="1"/>
    <col min="5378" max="5383" width="12.875" style="1" customWidth="1"/>
    <col min="5384" max="5384" width="10.625" style="1" customWidth="1"/>
    <col min="5385" max="5385" width="0" style="1" hidden="1" customWidth="1"/>
    <col min="5386" max="5632" width="10.625" style="1"/>
    <col min="5633" max="5633" width="33" style="1" customWidth="1"/>
    <col min="5634" max="5639" width="12.875" style="1" customWidth="1"/>
    <col min="5640" max="5640" width="10.625" style="1" customWidth="1"/>
    <col min="5641" max="5641" width="0" style="1" hidden="1" customWidth="1"/>
    <col min="5642" max="5888" width="10.625" style="1"/>
    <col min="5889" max="5889" width="33" style="1" customWidth="1"/>
    <col min="5890" max="5895" width="12.875" style="1" customWidth="1"/>
    <col min="5896" max="5896" width="10.625" style="1" customWidth="1"/>
    <col min="5897" max="5897" width="0" style="1" hidden="1" customWidth="1"/>
    <col min="5898" max="6144" width="10.625" style="1"/>
    <col min="6145" max="6145" width="33" style="1" customWidth="1"/>
    <col min="6146" max="6151" width="12.875" style="1" customWidth="1"/>
    <col min="6152" max="6152" width="10.625" style="1" customWidth="1"/>
    <col min="6153" max="6153" width="0" style="1" hidden="1" customWidth="1"/>
    <col min="6154" max="6400" width="10.625" style="1"/>
    <col min="6401" max="6401" width="33" style="1" customWidth="1"/>
    <col min="6402" max="6407" width="12.875" style="1" customWidth="1"/>
    <col min="6408" max="6408" width="10.625" style="1" customWidth="1"/>
    <col min="6409" max="6409" width="0" style="1" hidden="1" customWidth="1"/>
    <col min="6410" max="6656" width="10.625" style="1"/>
    <col min="6657" max="6657" width="33" style="1" customWidth="1"/>
    <col min="6658" max="6663" width="12.875" style="1" customWidth="1"/>
    <col min="6664" max="6664" width="10.625" style="1" customWidth="1"/>
    <col min="6665" max="6665" width="0" style="1" hidden="1" customWidth="1"/>
    <col min="6666" max="6912" width="10.625" style="1"/>
    <col min="6913" max="6913" width="33" style="1" customWidth="1"/>
    <col min="6914" max="6919" width="12.875" style="1" customWidth="1"/>
    <col min="6920" max="6920" width="10.625" style="1" customWidth="1"/>
    <col min="6921" max="6921" width="0" style="1" hidden="1" customWidth="1"/>
    <col min="6922" max="7168" width="10.625" style="1"/>
    <col min="7169" max="7169" width="33" style="1" customWidth="1"/>
    <col min="7170" max="7175" width="12.875" style="1" customWidth="1"/>
    <col min="7176" max="7176" width="10.625" style="1" customWidth="1"/>
    <col min="7177" max="7177" width="0" style="1" hidden="1" customWidth="1"/>
    <col min="7178" max="7424" width="10.625" style="1"/>
    <col min="7425" max="7425" width="33" style="1" customWidth="1"/>
    <col min="7426" max="7431" width="12.875" style="1" customWidth="1"/>
    <col min="7432" max="7432" width="10.625" style="1" customWidth="1"/>
    <col min="7433" max="7433" width="0" style="1" hidden="1" customWidth="1"/>
    <col min="7434" max="7680" width="10.625" style="1"/>
    <col min="7681" max="7681" width="33" style="1" customWidth="1"/>
    <col min="7682" max="7687" width="12.875" style="1" customWidth="1"/>
    <col min="7688" max="7688" width="10.625" style="1" customWidth="1"/>
    <col min="7689" max="7689" width="0" style="1" hidden="1" customWidth="1"/>
    <col min="7690" max="7936" width="10.625" style="1"/>
    <col min="7937" max="7937" width="33" style="1" customWidth="1"/>
    <col min="7938" max="7943" width="12.875" style="1" customWidth="1"/>
    <col min="7944" max="7944" width="10.625" style="1" customWidth="1"/>
    <col min="7945" max="7945" width="0" style="1" hidden="1" customWidth="1"/>
    <col min="7946" max="8192" width="10.625" style="1"/>
    <col min="8193" max="8193" width="33" style="1" customWidth="1"/>
    <col min="8194" max="8199" width="12.875" style="1" customWidth="1"/>
    <col min="8200" max="8200" width="10.625" style="1" customWidth="1"/>
    <col min="8201" max="8201" width="0" style="1" hidden="1" customWidth="1"/>
    <col min="8202" max="8448" width="10.625" style="1"/>
    <col min="8449" max="8449" width="33" style="1" customWidth="1"/>
    <col min="8450" max="8455" width="12.875" style="1" customWidth="1"/>
    <col min="8456" max="8456" width="10.625" style="1" customWidth="1"/>
    <col min="8457" max="8457" width="0" style="1" hidden="1" customWidth="1"/>
    <col min="8458" max="8704" width="10.625" style="1"/>
    <col min="8705" max="8705" width="33" style="1" customWidth="1"/>
    <col min="8706" max="8711" width="12.875" style="1" customWidth="1"/>
    <col min="8712" max="8712" width="10.625" style="1" customWidth="1"/>
    <col min="8713" max="8713" width="0" style="1" hidden="1" customWidth="1"/>
    <col min="8714" max="8960" width="10.625" style="1"/>
    <col min="8961" max="8961" width="33" style="1" customWidth="1"/>
    <col min="8962" max="8967" width="12.875" style="1" customWidth="1"/>
    <col min="8968" max="8968" width="10.625" style="1" customWidth="1"/>
    <col min="8969" max="8969" width="0" style="1" hidden="1" customWidth="1"/>
    <col min="8970" max="9216" width="10.625" style="1"/>
    <col min="9217" max="9217" width="33" style="1" customWidth="1"/>
    <col min="9218" max="9223" width="12.875" style="1" customWidth="1"/>
    <col min="9224" max="9224" width="10.625" style="1" customWidth="1"/>
    <col min="9225" max="9225" width="0" style="1" hidden="1" customWidth="1"/>
    <col min="9226" max="9472" width="10.625" style="1"/>
    <col min="9473" max="9473" width="33" style="1" customWidth="1"/>
    <col min="9474" max="9479" width="12.875" style="1" customWidth="1"/>
    <col min="9480" max="9480" width="10.625" style="1" customWidth="1"/>
    <col min="9481" max="9481" width="0" style="1" hidden="1" customWidth="1"/>
    <col min="9482" max="9728" width="10.625" style="1"/>
    <col min="9729" max="9729" width="33" style="1" customWidth="1"/>
    <col min="9730" max="9735" width="12.875" style="1" customWidth="1"/>
    <col min="9736" max="9736" width="10.625" style="1" customWidth="1"/>
    <col min="9737" max="9737" width="0" style="1" hidden="1" customWidth="1"/>
    <col min="9738" max="9984" width="10.625" style="1"/>
    <col min="9985" max="9985" width="33" style="1" customWidth="1"/>
    <col min="9986" max="9991" width="12.875" style="1" customWidth="1"/>
    <col min="9992" max="9992" width="10.625" style="1" customWidth="1"/>
    <col min="9993" max="9993" width="0" style="1" hidden="1" customWidth="1"/>
    <col min="9994" max="10240" width="10.625" style="1"/>
    <col min="10241" max="10241" width="33" style="1" customWidth="1"/>
    <col min="10242" max="10247" width="12.875" style="1" customWidth="1"/>
    <col min="10248" max="10248" width="10.625" style="1" customWidth="1"/>
    <col min="10249" max="10249" width="0" style="1" hidden="1" customWidth="1"/>
    <col min="10250" max="10496" width="10.625" style="1"/>
    <col min="10497" max="10497" width="33" style="1" customWidth="1"/>
    <col min="10498" max="10503" width="12.875" style="1" customWidth="1"/>
    <col min="10504" max="10504" width="10.625" style="1" customWidth="1"/>
    <col min="10505" max="10505" width="0" style="1" hidden="1" customWidth="1"/>
    <col min="10506" max="10752" width="10.625" style="1"/>
    <col min="10753" max="10753" width="33" style="1" customWidth="1"/>
    <col min="10754" max="10759" width="12.875" style="1" customWidth="1"/>
    <col min="10760" max="10760" width="10.625" style="1" customWidth="1"/>
    <col min="10761" max="10761" width="0" style="1" hidden="1" customWidth="1"/>
    <col min="10762" max="11008" width="10.625" style="1"/>
    <col min="11009" max="11009" width="33" style="1" customWidth="1"/>
    <col min="11010" max="11015" width="12.875" style="1" customWidth="1"/>
    <col min="11016" max="11016" width="10.625" style="1" customWidth="1"/>
    <col min="11017" max="11017" width="0" style="1" hidden="1" customWidth="1"/>
    <col min="11018" max="11264" width="10.625" style="1"/>
    <col min="11265" max="11265" width="33" style="1" customWidth="1"/>
    <col min="11266" max="11271" width="12.875" style="1" customWidth="1"/>
    <col min="11272" max="11272" width="10.625" style="1" customWidth="1"/>
    <col min="11273" max="11273" width="0" style="1" hidden="1" customWidth="1"/>
    <col min="11274" max="11520" width="10.625" style="1"/>
    <col min="11521" max="11521" width="33" style="1" customWidth="1"/>
    <col min="11522" max="11527" width="12.875" style="1" customWidth="1"/>
    <col min="11528" max="11528" width="10.625" style="1" customWidth="1"/>
    <col min="11529" max="11529" width="0" style="1" hidden="1" customWidth="1"/>
    <col min="11530" max="11776" width="10.625" style="1"/>
    <col min="11777" max="11777" width="33" style="1" customWidth="1"/>
    <col min="11778" max="11783" width="12.875" style="1" customWidth="1"/>
    <col min="11784" max="11784" width="10.625" style="1" customWidth="1"/>
    <col min="11785" max="11785" width="0" style="1" hidden="1" customWidth="1"/>
    <col min="11786" max="12032" width="10.625" style="1"/>
    <col min="12033" max="12033" width="33" style="1" customWidth="1"/>
    <col min="12034" max="12039" width="12.875" style="1" customWidth="1"/>
    <col min="12040" max="12040" width="10.625" style="1" customWidth="1"/>
    <col min="12041" max="12041" width="0" style="1" hidden="1" customWidth="1"/>
    <col min="12042" max="12288" width="10.625" style="1"/>
    <col min="12289" max="12289" width="33" style="1" customWidth="1"/>
    <col min="12290" max="12295" width="12.875" style="1" customWidth="1"/>
    <col min="12296" max="12296" width="10.625" style="1" customWidth="1"/>
    <col min="12297" max="12297" width="0" style="1" hidden="1" customWidth="1"/>
    <col min="12298" max="12544" width="10.625" style="1"/>
    <col min="12545" max="12545" width="33" style="1" customWidth="1"/>
    <col min="12546" max="12551" width="12.875" style="1" customWidth="1"/>
    <col min="12552" max="12552" width="10.625" style="1" customWidth="1"/>
    <col min="12553" max="12553" width="0" style="1" hidden="1" customWidth="1"/>
    <col min="12554" max="12800" width="10.625" style="1"/>
    <col min="12801" max="12801" width="33" style="1" customWidth="1"/>
    <col min="12802" max="12807" width="12.875" style="1" customWidth="1"/>
    <col min="12808" max="12808" width="10.625" style="1" customWidth="1"/>
    <col min="12809" max="12809" width="0" style="1" hidden="1" customWidth="1"/>
    <col min="12810" max="13056" width="10.625" style="1"/>
    <col min="13057" max="13057" width="33" style="1" customWidth="1"/>
    <col min="13058" max="13063" width="12.875" style="1" customWidth="1"/>
    <col min="13064" max="13064" width="10.625" style="1" customWidth="1"/>
    <col min="13065" max="13065" width="0" style="1" hidden="1" customWidth="1"/>
    <col min="13066" max="13312" width="10.625" style="1"/>
    <col min="13313" max="13313" width="33" style="1" customWidth="1"/>
    <col min="13314" max="13319" width="12.875" style="1" customWidth="1"/>
    <col min="13320" max="13320" width="10.625" style="1" customWidth="1"/>
    <col min="13321" max="13321" width="0" style="1" hidden="1" customWidth="1"/>
    <col min="13322" max="13568" width="10.625" style="1"/>
    <col min="13569" max="13569" width="33" style="1" customWidth="1"/>
    <col min="13570" max="13575" width="12.875" style="1" customWidth="1"/>
    <col min="13576" max="13576" width="10.625" style="1" customWidth="1"/>
    <col min="13577" max="13577" width="0" style="1" hidden="1" customWidth="1"/>
    <col min="13578" max="13824" width="10.625" style="1"/>
    <col min="13825" max="13825" width="33" style="1" customWidth="1"/>
    <col min="13826" max="13831" width="12.875" style="1" customWidth="1"/>
    <col min="13832" max="13832" width="10.625" style="1" customWidth="1"/>
    <col min="13833" max="13833" width="0" style="1" hidden="1" customWidth="1"/>
    <col min="13834" max="14080" width="10.625" style="1"/>
    <col min="14081" max="14081" width="33" style="1" customWidth="1"/>
    <col min="14082" max="14087" width="12.875" style="1" customWidth="1"/>
    <col min="14088" max="14088" width="10.625" style="1" customWidth="1"/>
    <col min="14089" max="14089" width="0" style="1" hidden="1" customWidth="1"/>
    <col min="14090" max="14336" width="10.625" style="1"/>
    <col min="14337" max="14337" width="33" style="1" customWidth="1"/>
    <col min="14338" max="14343" width="12.875" style="1" customWidth="1"/>
    <col min="14344" max="14344" width="10.625" style="1" customWidth="1"/>
    <col min="14345" max="14345" width="0" style="1" hidden="1" customWidth="1"/>
    <col min="14346" max="14592" width="10.625" style="1"/>
    <col min="14593" max="14593" width="33" style="1" customWidth="1"/>
    <col min="14594" max="14599" width="12.875" style="1" customWidth="1"/>
    <col min="14600" max="14600" width="10.625" style="1" customWidth="1"/>
    <col min="14601" max="14601" width="0" style="1" hidden="1" customWidth="1"/>
    <col min="14602" max="14848" width="10.625" style="1"/>
    <col min="14849" max="14849" width="33" style="1" customWidth="1"/>
    <col min="14850" max="14855" width="12.875" style="1" customWidth="1"/>
    <col min="14856" max="14856" width="10.625" style="1" customWidth="1"/>
    <col min="14857" max="14857" width="0" style="1" hidden="1" customWidth="1"/>
    <col min="14858" max="15104" width="10.625" style="1"/>
    <col min="15105" max="15105" width="33" style="1" customWidth="1"/>
    <col min="15106" max="15111" width="12.875" style="1" customWidth="1"/>
    <col min="15112" max="15112" width="10.625" style="1" customWidth="1"/>
    <col min="15113" max="15113" width="0" style="1" hidden="1" customWidth="1"/>
    <col min="15114" max="15360" width="10.625" style="1"/>
    <col min="15361" max="15361" width="33" style="1" customWidth="1"/>
    <col min="15362" max="15367" width="12.875" style="1" customWidth="1"/>
    <col min="15368" max="15368" width="10.625" style="1" customWidth="1"/>
    <col min="15369" max="15369" width="0" style="1" hidden="1" customWidth="1"/>
    <col min="15370" max="15616" width="10.625" style="1"/>
    <col min="15617" max="15617" width="33" style="1" customWidth="1"/>
    <col min="15618" max="15623" width="12.875" style="1" customWidth="1"/>
    <col min="15624" max="15624" width="10.625" style="1" customWidth="1"/>
    <col min="15625" max="15625" width="0" style="1" hidden="1" customWidth="1"/>
    <col min="15626" max="15872" width="10.625" style="1"/>
    <col min="15873" max="15873" width="33" style="1" customWidth="1"/>
    <col min="15874" max="15879" width="12.875" style="1" customWidth="1"/>
    <col min="15880" max="15880" width="10.625" style="1" customWidth="1"/>
    <col min="15881" max="15881" width="0" style="1" hidden="1" customWidth="1"/>
    <col min="15882" max="16128" width="10.625" style="1"/>
    <col min="16129" max="16129" width="33" style="1" customWidth="1"/>
    <col min="16130" max="16135" width="12.875" style="1" customWidth="1"/>
    <col min="16136" max="16136" width="10.625" style="1" customWidth="1"/>
    <col min="16137" max="16137" width="0" style="1" hidden="1" customWidth="1"/>
    <col min="16138" max="16384" width="10.625" style="1"/>
  </cols>
  <sheetData>
    <row r="1" spans="1:9" ht="26.25" customHeight="1">
      <c r="A1" s="18" t="s">
        <v>88</v>
      </c>
    </row>
    <row r="2" spans="1:9" s="2" customFormat="1" ht="30" customHeight="1">
      <c r="A2" s="51" t="s">
        <v>87</v>
      </c>
      <c r="B2" s="51"/>
      <c r="C2" s="51"/>
      <c r="D2" s="51"/>
      <c r="E2" s="51"/>
      <c r="F2" s="51"/>
      <c r="G2" s="51"/>
      <c r="H2" s="1"/>
      <c r="I2" s="1"/>
    </row>
    <row r="3" spans="1:9" s="2" customFormat="1" ht="15.6" customHeight="1">
      <c r="A3" s="1"/>
      <c r="B3" s="1"/>
      <c r="C3" s="1"/>
      <c r="D3" s="1"/>
      <c r="E3" s="1"/>
      <c r="F3" s="1"/>
      <c r="G3" s="3" t="s">
        <v>0</v>
      </c>
      <c r="H3" s="1"/>
      <c r="I3" s="1"/>
    </row>
    <row r="4" spans="1:9" s="2" customFormat="1" ht="15.6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1"/>
      <c r="I4" s="1"/>
    </row>
    <row r="5" spans="1:9" s="2" customFormat="1" ht="15.6" customHeight="1">
      <c r="A5" s="7" t="s">
        <v>8</v>
      </c>
      <c r="B5" s="8">
        <v>462391</v>
      </c>
      <c r="C5" s="8">
        <v>270877</v>
      </c>
      <c r="D5" s="9">
        <v>58.581806306783655</v>
      </c>
      <c r="E5" s="8">
        <v>224881</v>
      </c>
      <c r="F5" s="10">
        <v>45996</v>
      </c>
      <c r="G5" s="11">
        <v>20.453484287245256</v>
      </c>
      <c r="H5" s="1"/>
      <c r="I5" s="1"/>
    </row>
    <row r="6" spans="1:9" s="2" customFormat="1" ht="15.6" customHeight="1">
      <c r="A6" s="7" t="s">
        <v>9</v>
      </c>
      <c r="B6" s="8">
        <v>303043</v>
      </c>
      <c r="C6" s="8">
        <v>158114</v>
      </c>
      <c r="D6" s="9">
        <v>52.17543384932172</v>
      </c>
      <c r="E6" s="8">
        <v>137443</v>
      </c>
      <c r="F6" s="10">
        <v>20671</v>
      </c>
      <c r="G6" s="11">
        <v>15.039689180241991</v>
      </c>
      <c r="H6" s="1"/>
      <c r="I6" s="1"/>
    </row>
    <row r="7" spans="1:9" s="2" customFormat="1" ht="15.6" customHeight="1">
      <c r="A7" s="7" t="s">
        <v>10</v>
      </c>
      <c r="B7" s="8">
        <v>263696</v>
      </c>
      <c r="C7" s="8">
        <v>137355</v>
      </c>
      <c r="D7" s="9">
        <v>52.088389660821555</v>
      </c>
      <c r="E7" s="8">
        <v>118110</v>
      </c>
      <c r="F7" s="10">
        <v>19245</v>
      </c>
      <c r="G7" s="12">
        <v>16.294132588265175</v>
      </c>
      <c r="H7" s="1"/>
      <c r="I7" s="1" t="s">
        <v>11</v>
      </c>
    </row>
    <row r="8" spans="1:9" s="2" customFormat="1" ht="15.6" customHeight="1">
      <c r="A8" s="7" t="s">
        <v>12</v>
      </c>
      <c r="B8" s="8">
        <v>143106</v>
      </c>
      <c r="C8" s="8">
        <v>66820</v>
      </c>
      <c r="D8" s="9">
        <v>46.6926613838693</v>
      </c>
      <c r="E8" s="8">
        <v>68528</v>
      </c>
      <c r="F8" s="10">
        <v>-1708</v>
      </c>
      <c r="G8" s="11">
        <v>-2.4924118608452019</v>
      </c>
      <c r="H8" s="1"/>
      <c r="I8" s="1" t="s">
        <v>13</v>
      </c>
    </row>
    <row r="9" spans="1:9" s="2" customFormat="1" ht="15.6" customHeight="1">
      <c r="A9" s="7" t="s">
        <v>14</v>
      </c>
      <c r="B9" s="8">
        <v>120590</v>
      </c>
      <c r="C9" s="8">
        <v>70535</v>
      </c>
      <c r="D9" s="9">
        <v>58.491583050004145</v>
      </c>
      <c r="E9" s="8">
        <v>49582</v>
      </c>
      <c r="F9" s="10">
        <v>20953</v>
      </c>
      <c r="G9" s="11">
        <v>42.259287644709772</v>
      </c>
      <c r="H9" s="1"/>
      <c r="I9" s="1"/>
    </row>
    <row r="10" spans="1:9" s="2" customFormat="1" ht="15.6" customHeight="1">
      <c r="A10" s="7" t="s">
        <v>15</v>
      </c>
      <c r="B10" s="8">
        <v>39347</v>
      </c>
      <c r="C10" s="8">
        <v>20759</v>
      </c>
      <c r="D10" s="9">
        <v>52.758787201057253</v>
      </c>
      <c r="E10" s="8">
        <v>19333</v>
      </c>
      <c r="F10" s="10">
        <v>1426</v>
      </c>
      <c r="G10" s="11">
        <v>7.3759892411938131</v>
      </c>
      <c r="H10" s="1"/>
      <c r="I10" s="1" t="s">
        <v>16</v>
      </c>
    </row>
    <row r="11" spans="1:9" s="2" customFormat="1" ht="15.6" customHeight="1">
      <c r="A11" s="7" t="s">
        <v>17</v>
      </c>
      <c r="B11" s="8">
        <v>0</v>
      </c>
      <c r="C11" s="8">
        <v>1007</v>
      </c>
      <c r="D11" s="9"/>
      <c r="E11" s="8">
        <v>233</v>
      </c>
      <c r="F11" s="10">
        <v>774</v>
      </c>
      <c r="G11" s="11">
        <v>332.18884120171674</v>
      </c>
      <c r="H11" s="1"/>
      <c r="I11" s="1" t="s">
        <v>18</v>
      </c>
    </row>
    <row r="12" spans="1:9" s="2" customFormat="1" ht="15.6" customHeight="1">
      <c r="A12" s="7" t="s">
        <v>19</v>
      </c>
      <c r="B12" s="8">
        <v>159348</v>
      </c>
      <c r="C12" s="8">
        <v>111756</v>
      </c>
      <c r="D12" s="9">
        <v>70.133293169666388</v>
      </c>
      <c r="E12" s="8">
        <v>87205</v>
      </c>
      <c r="F12" s="10">
        <v>24551</v>
      </c>
      <c r="G12" s="11">
        <v>28.153202224643081</v>
      </c>
      <c r="H12" s="1"/>
      <c r="I12" s="1"/>
    </row>
    <row r="13" spans="1:9" s="2" customFormat="1" ht="15.6" customHeight="1">
      <c r="A13" s="7" t="s">
        <v>20</v>
      </c>
      <c r="B13" s="8">
        <v>116880</v>
      </c>
      <c r="C13" s="8">
        <v>81676</v>
      </c>
      <c r="D13" s="9">
        <v>69.880219028062967</v>
      </c>
      <c r="E13" s="8">
        <v>64869</v>
      </c>
      <c r="F13" s="10">
        <v>16807</v>
      </c>
      <c r="G13" s="11">
        <v>25.909139958994281</v>
      </c>
      <c r="H13" s="1"/>
      <c r="I13" s="1" t="s">
        <v>21</v>
      </c>
    </row>
    <row r="14" spans="1:9" s="2" customFormat="1" ht="15.6" customHeight="1">
      <c r="A14" s="7" t="s">
        <v>22</v>
      </c>
      <c r="B14" s="8">
        <v>42468</v>
      </c>
      <c r="C14" s="8">
        <v>30080</v>
      </c>
      <c r="D14" s="9">
        <v>70.829801262126779</v>
      </c>
      <c r="E14" s="8">
        <v>22336</v>
      </c>
      <c r="F14" s="10">
        <v>7744</v>
      </c>
      <c r="G14" s="11">
        <v>34.670487106017191</v>
      </c>
      <c r="H14" s="1"/>
      <c r="I14" s="1" t="s">
        <v>23</v>
      </c>
    </row>
    <row r="15" spans="1:9" s="2" customFormat="1" ht="15.6" customHeight="1">
      <c r="A15" s="7" t="s">
        <v>24</v>
      </c>
      <c r="B15" s="8">
        <v>126946</v>
      </c>
      <c r="C15" s="8">
        <v>76437</v>
      </c>
      <c r="D15" s="9">
        <v>60.212216217919433</v>
      </c>
      <c r="E15" s="8">
        <v>62616</v>
      </c>
      <c r="F15" s="10">
        <v>13821</v>
      </c>
      <c r="G15" s="11">
        <v>22.072633192794175</v>
      </c>
      <c r="H15" s="1"/>
      <c r="I15" s="1" t="s">
        <v>25</v>
      </c>
    </row>
    <row r="16" spans="1:9" s="2" customFormat="1" ht="15.6" customHeight="1">
      <c r="A16" s="7" t="s">
        <v>26</v>
      </c>
      <c r="B16" s="8">
        <v>96894</v>
      </c>
      <c r="C16" s="8">
        <v>54952</v>
      </c>
      <c r="D16" s="9">
        <v>56.713521993105864</v>
      </c>
      <c r="E16" s="8">
        <v>46317</v>
      </c>
      <c r="F16" s="10">
        <v>8635</v>
      </c>
      <c r="G16" s="11">
        <v>18.643262732905843</v>
      </c>
      <c r="H16" s="1"/>
      <c r="I16" s="1" t="s">
        <v>27</v>
      </c>
    </row>
    <row r="17" spans="1:9" s="2" customFormat="1" ht="15.6" customHeight="1">
      <c r="A17" s="7" t="s">
        <v>28</v>
      </c>
      <c r="B17" s="13">
        <v>45678</v>
      </c>
      <c r="C17" s="13">
        <v>21383</v>
      </c>
      <c r="D17" s="14">
        <v>46.812469897981522</v>
      </c>
      <c r="E17" s="13">
        <v>21929</v>
      </c>
      <c r="F17" s="15">
        <v>-546</v>
      </c>
      <c r="G17" s="16">
        <v>-2.4898536184960558</v>
      </c>
      <c r="H17" s="1"/>
      <c r="I17" s="1"/>
    </row>
    <row r="18" spans="1:9" s="2" customFormat="1" ht="15.6" customHeight="1">
      <c r="A18" s="7" t="s">
        <v>29</v>
      </c>
      <c r="B18" s="13">
        <v>51216</v>
      </c>
      <c r="C18" s="13">
        <v>33569</v>
      </c>
      <c r="D18" s="14">
        <v>65.543970634176816</v>
      </c>
      <c r="E18" s="13">
        <v>24388</v>
      </c>
      <c r="F18" s="15">
        <v>9181</v>
      </c>
      <c r="G18" s="16">
        <v>37.645563391832049</v>
      </c>
      <c r="H18" s="1"/>
      <c r="I18" s="1"/>
    </row>
    <row r="19" spans="1:9" s="2" customFormat="1" ht="15.6" customHeight="1">
      <c r="A19" s="7" t="s">
        <v>30</v>
      </c>
      <c r="B19" s="13">
        <v>0</v>
      </c>
      <c r="C19" s="13">
        <v>404</v>
      </c>
      <c r="D19" s="14"/>
      <c r="E19" s="13">
        <v>100</v>
      </c>
      <c r="F19" s="15">
        <v>304</v>
      </c>
      <c r="G19" s="16">
        <v>304</v>
      </c>
      <c r="H19" s="1"/>
      <c r="I19" s="1"/>
    </row>
    <row r="20" spans="1:9" s="2" customFormat="1" ht="15.6" customHeight="1">
      <c r="A20" s="7" t="s">
        <v>31</v>
      </c>
      <c r="B20" s="8">
        <v>19230</v>
      </c>
      <c r="C20" s="8">
        <v>13415</v>
      </c>
      <c r="D20" s="9">
        <v>69.760790431617266</v>
      </c>
      <c r="E20" s="8">
        <v>10615</v>
      </c>
      <c r="F20" s="10">
        <v>2800</v>
      </c>
      <c r="G20" s="11">
        <v>26.377767310409801</v>
      </c>
      <c r="H20" s="1"/>
      <c r="I20" s="1"/>
    </row>
    <row r="21" spans="1:9" s="2" customFormat="1" ht="15.6" customHeight="1">
      <c r="A21" s="7" t="s">
        <v>32</v>
      </c>
      <c r="B21" s="8">
        <v>10633</v>
      </c>
      <c r="C21" s="8">
        <v>7520</v>
      </c>
      <c r="D21" s="9">
        <v>70.7232201636415</v>
      </c>
      <c r="E21" s="8">
        <v>5584</v>
      </c>
      <c r="F21" s="10">
        <v>1936</v>
      </c>
      <c r="G21" s="11">
        <v>34.670487106017191</v>
      </c>
      <c r="H21" s="1"/>
      <c r="I21" s="1"/>
    </row>
    <row r="22" spans="1:9" s="2" customFormat="1" ht="15.6" customHeight="1">
      <c r="A22" s="7" t="s">
        <v>33</v>
      </c>
      <c r="B22" s="8">
        <v>189</v>
      </c>
      <c r="C22" s="8">
        <v>146</v>
      </c>
      <c r="D22" s="9">
        <v>77.24867724867724</v>
      </c>
      <c r="E22" s="8">
        <v>0</v>
      </c>
      <c r="F22" s="10">
        <v>146</v>
      </c>
      <c r="G22" s="11"/>
      <c r="H22" s="1"/>
      <c r="I22" s="1"/>
    </row>
    <row r="23" spans="1:9" s="2" customFormat="1" ht="15.6" customHeight="1">
      <c r="A23" s="7" t="s">
        <v>34</v>
      </c>
      <c r="B23" s="8">
        <v>1112753</v>
      </c>
      <c r="C23" s="8">
        <v>603381</v>
      </c>
      <c r="D23" s="9">
        <v>54.224162954402274</v>
      </c>
      <c r="E23" s="8">
        <v>580055</v>
      </c>
      <c r="F23" s="10">
        <v>23326</v>
      </c>
      <c r="G23" s="11">
        <v>4.0213428036996488</v>
      </c>
      <c r="H23" s="1"/>
      <c r="I23" s="1" t="s">
        <v>35</v>
      </c>
    </row>
    <row r="24" spans="1:9" s="2" customFormat="1" ht="15.6" customHeight="1">
      <c r="A24" s="7" t="s">
        <v>36</v>
      </c>
      <c r="B24" s="13">
        <v>700937</v>
      </c>
      <c r="C24" s="13">
        <v>356343</v>
      </c>
      <c r="D24" s="14">
        <v>50.838092439120771</v>
      </c>
      <c r="E24" s="13">
        <v>323033</v>
      </c>
      <c r="F24" s="15">
        <v>33310</v>
      </c>
      <c r="G24" s="16">
        <v>10.311639987245885</v>
      </c>
      <c r="H24" s="1"/>
      <c r="I24" s="1"/>
    </row>
    <row r="25" spans="1:9" s="2" customFormat="1" ht="15.6" customHeight="1">
      <c r="A25" s="7" t="s">
        <v>37</v>
      </c>
      <c r="B25" s="8">
        <v>166513</v>
      </c>
      <c r="C25" s="8">
        <v>82403</v>
      </c>
      <c r="D25" s="9">
        <v>49.487427408070239</v>
      </c>
      <c r="E25" s="8">
        <v>71795</v>
      </c>
      <c r="F25" s="10">
        <v>10608</v>
      </c>
      <c r="G25" s="11">
        <v>14.775402186781808</v>
      </c>
      <c r="H25" s="1"/>
      <c r="I25" s="1" t="s">
        <v>38</v>
      </c>
    </row>
    <row r="26" spans="1:9" s="2" customFormat="1" ht="15.6" customHeight="1">
      <c r="A26" s="7" t="s">
        <v>39</v>
      </c>
      <c r="B26" s="8">
        <v>97099</v>
      </c>
      <c r="C26" s="8">
        <v>45439</v>
      </c>
      <c r="D26" s="9">
        <v>46.796568450756446</v>
      </c>
      <c r="E26" s="8">
        <v>46601</v>
      </c>
      <c r="F26" s="10">
        <v>-1162</v>
      </c>
      <c r="G26" s="11">
        <v>-2.4935087229887771</v>
      </c>
      <c r="H26" s="1"/>
      <c r="I26" s="1" t="s">
        <v>40</v>
      </c>
    </row>
    <row r="27" spans="1:9" s="2" customFormat="1" ht="15.6" customHeight="1">
      <c r="A27" s="7" t="s">
        <v>41</v>
      </c>
      <c r="B27" s="8">
        <v>69414</v>
      </c>
      <c r="C27" s="8">
        <v>36964</v>
      </c>
      <c r="D27" s="9">
        <v>53.251505459993666</v>
      </c>
      <c r="E27" s="8">
        <v>25194</v>
      </c>
      <c r="F27" s="10">
        <v>11770</v>
      </c>
      <c r="G27" s="11">
        <v>46.71747241406684</v>
      </c>
      <c r="H27" s="1"/>
      <c r="I27" s="1" t="s">
        <v>42</v>
      </c>
    </row>
    <row r="28" spans="1:9" s="2" customFormat="1" ht="15.6" customHeight="1">
      <c r="A28" s="7" t="s">
        <v>43</v>
      </c>
      <c r="B28" s="8">
        <v>0</v>
      </c>
      <c r="C28" s="8">
        <v>603</v>
      </c>
      <c r="D28" s="9"/>
      <c r="E28" s="8">
        <v>136</v>
      </c>
      <c r="F28" s="10">
        <v>467</v>
      </c>
      <c r="G28" s="11">
        <v>343.38235294117646</v>
      </c>
      <c r="H28" s="1"/>
      <c r="I28" s="1" t="s">
        <v>44</v>
      </c>
    </row>
    <row r="29" spans="1:9" s="2" customFormat="1" ht="15.6" customHeight="1">
      <c r="A29" s="7" t="s">
        <v>45</v>
      </c>
      <c r="B29" s="8">
        <v>57760</v>
      </c>
      <c r="C29" s="8">
        <v>40245</v>
      </c>
      <c r="D29" s="9">
        <v>69.676246537396125</v>
      </c>
      <c r="E29" s="8">
        <v>31843</v>
      </c>
      <c r="F29" s="10">
        <v>8402</v>
      </c>
      <c r="G29" s="11">
        <v>26.385704864491409</v>
      </c>
      <c r="H29" s="1"/>
      <c r="I29" s="1" t="s">
        <v>46</v>
      </c>
    </row>
    <row r="30" spans="1:9" s="2" customFormat="1" ht="15.6" customHeight="1">
      <c r="A30" s="7" t="s">
        <v>47</v>
      </c>
      <c r="B30" s="8">
        <v>17748</v>
      </c>
      <c r="C30" s="8">
        <v>12533</v>
      </c>
      <c r="D30" s="9">
        <v>70.616407482533234</v>
      </c>
      <c r="E30" s="8">
        <v>9308</v>
      </c>
      <c r="F30" s="10">
        <v>3225</v>
      </c>
      <c r="G30" s="11">
        <v>34.647614954877525</v>
      </c>
      <c r="H30" s="1"/>
      <c r="I30" s="1" t="s">
        <v>48</v>
      </c>
    </row>
    <row r="31" spans="1:9" s="2" customFormat="1" ht="15.6" customHeight="1">
      <c r="A31" s="7" t="s">
        <v>49</v>
      </c>
      <c r="B31" s="8">
        <v>13270</v>
      </c>
      <c r="C31" s="8">
        <v>3401</v>
      </c>
      <c r="D31" s="9">
        <v>25.629238884702339</v>
      </c>
      <c r="E31" s="8">
        <v>3772</v>
      </c>
      <c r="F31" s="10">
        <v>-371</v>
      </c>
      <c r="G31" s="11">
        <v>-9.8356309650053024</v>
      </c>
      <c r="H31" s="1"/>
      <c r="I31" s="1" t="s">
        <v>50</v>
      </c>
    </row>
    <row r="32" spans="1:9" s="2" customFormat="1" ht="15.6" customHeight="1">
      <c r="A32" s="7" t="s">
        <v>51</v>
      </c>
      <c r="B32" s="8">
        <v>33439</v>
      </c>
      <c r="C32" s="8">
        <v>18349</v>
      </c>
      <c r="D32" s="9">
        <v>54.873052423816503</v>
      </c>
      <c r="E32" s="8">
        <v>15202</v>
      </c>
      <c r="F32" s="10">
        <v>3147</v>
      </c>
      <c r="G32" s="11">
        <v>20.70122352322063</v>
      </c>
      <c r="H32" s="1"/>
      <c r="I32" s="1" t="s">
        <v>52</v>
      </c>
    </row>
    <row r="33" spans="1:9" s="2" customFormat="1" ht="15.6" customHeight="1">
      <c r="A33" s="7" t="s">
        <v>53</v>
      </c>
      <c r="B33" s="8">
        <v>20040</v>
      </c>
      <c r="C33" s="8">
        <v>7425</v>
      </c>
      <c r="D33" s="9">
        <v>37.050898203592816</v>
      </c>
      <c r="E33" s="8">
        <v>9753</v>
      </c>
      <c r="F33" s="10">
        <v>-2328</v>
      </c>
      <c r="G33" s="11">
        <v>-23.869578591202707</v>
      </c>
      <c r="H33" s="1"/>
      <c r="I33" s="1" t="s">
        <v>54</v>
      </c>
    </row>
    <row r="34" spans="1:9" s="2" customFormat="1" ht="15.6" customHeight="1">
      <c r="A34" s="7" t="s">
        <v>55</v>
      </c>
      <c r="B34" s="8">
        <v>10290</v>
      </c>
      <c r="C34" s="8">
        <v>5737</v>
      </c>
      <c r="D34" s="9">
        <v>55.753158406219626</v>
      </c>
      <c r="E34" s="8">
        <v>4560</v>
      </c>
      <c r="F34" s="10">
        <v>1177</v>
      </c>
      <c r="G34" s="11">
        <v>25.811403508771928</v>
      </c>
      <c r="H34" s="1"/>
      <c r="I34" s="1" t="s">
        <v>56</v>
      </c>
    </row>
    <row r="35" spans="1:9" s="2" customFormat="1" ht="15.6" customHeight="1">
      <c r="A35" s="7" t="s">
        <v>57</v>
      </c>
      <c r="B35" s="8">
        <v>22310</v>
      </c>
      <c r="C35" s="8">
        <v>8727</v>
      </c>
      <c r="D35" s="9">
        <v>39.116987897803675</v>
      </c>
      <c r="E35" s="8">
        <v>9258</v>
      </c>
      <c r="F35" s="10">
        <v>-531</v>
      </c>
      <c r="G35" s="11">
        <v>-5.7355800388852884</v>
      </c>
      <c r="H35" s="1"/>
      <c r="I35" s="1" t="s">
        <v>58</v>
      </c>
    </row>
    <row r="36" spans="1:9" s="2" customFormat="1" ht="15.6" customHeight="1">
      <c r="A36" s="7" t="s">
        <v>59</v>
      </c>
      <c r="B36" s="8">
        <v>87320</v>
      </c>
      <c r="C36" s="8">
        <v>38580</v>
      </c>
      <c r="D36" s="9">
        <v>44.18231791113147</v>
      </c>
      <c r="E36" s="8">
        <v>44485</v>
      </c>
      <c r="F36" s="10">
        <v>-5905</v>
      </c>
      <c r="G36" s="11">
        <v>-13.274137349668427</v>
      </c>
      <c r="H36" s="1"/>
      <c r="I36" s="1" t="s">
        <v>60</v>
      </c>
    </row>
    <row r="37" spans="1:9" s="2" customFormat="1" ht="15.6" customHeight="1">
      <c r="A37" s="7" t="s">
        <v>61</v>
      </c>
      <c r="B37" s="8">
        <v>16450</v>
      </c>
      <c r="C37" s="8">
        <v>8919</v>
      </c>
      <c r="D37" s="9">
        <v>54.218844984802431</v>
      </c>
      <c r="E37" s="8">
        <v>7596</v>
      </c>
      <c r="F37" s="10">
        <v>1323</v>
      </c>
      <c r="G37" s="11">
        <v>17.417061611374407</v>
      </c>
      <c r="H37" s="1"/>
      <c r="I37" s="1" t="s">
        <v>62</v>
      </c>
    </row>
    <row r="38" spans="1:9" s="2" customFormat="1" ht="15.6" customHeight="1">
      <c r="A38" s="7" t="s">
        <v>63</v>
      </c>
      <c r="B38" s="8">
        <v>187380</v>
      </c>
      <c r="C38" s="8">
        <v>82007</v>
      </c>
      <c r="D38" s="9">
        <v>43.765076315508594</v>
      </c>
      <c r="E38" s="8">
        <v>83617</v>
      </c>
      <c r="F38" s="10">
        <v>-1610</v>
      </c>
      <c r="G38" s="11">
        <v>-1.9254457825561788</v>
      </c>
      <c r="H38" s="1"/>
      <c r="I38" s="1" t="s">
        <v>64</v>
      </c>
    </row>
    <row r="39" spans="1:9" s="2" customFormat="1" ht="15.6" customHeight="1">
      <c r="A39" s="7" t="s">
        <v>65</v>
      </c>
      <c r="B39" s="8">
        <v>67976</v>
      </c>
      <c r="C39" s="8">
        <v>47072</v>
      </c>
      <c r="D39" s="9">
        <v>69.247969871719434</v>
      </c>
      <c r="E39" s="8">
        <v>31708</v>
      </c>
      <c r="F39" s="10">
        <v>15364</v>
      </c>
      <c r="G39" s="11">
        <v>48.454648669105588</v>
      </c>
      <c r="H39" s="1"/>
      <c r="I39" s="1" t="s">
        <v>66</v>
      </c>
    </row>
    <row r="40" spans="1:9" s="2" customFormat="1" ht="15.6" customHeight="1">
      <c r="A40" s="7" t="s">
        <v>67</v>
      </c>
      <c r="B40" s="8">
        <v>441</v>
      </c>
      <c r="C40" s="8">
        <v>342</v>
      </c>
      <c r="D40" s="9">
        <v>77.551020408163268</v>
      </c>
      <c r="E40" s="8">
        <v>0</v>
      </c>
      <c r="F40" s="10">
        <v>342</v>
      </c>
      <c r="G40" s="11"/>
      <c r="H40" s="1"/>
      <c r="I40" s="1"/>
    </row>
    <row r="41" spans="1:9" s="2" customFormat="1" ht="15.6" customHeight="1">
      <c r="A41" s="7" t="s">
        <v>68</v>
      </c>
      <c r="B41" s="8">
        <v>0</v>
      </c>
      <c r="C41" s="8">
        <v>0</v>
      </c>
      <c r="D41" s="9"/>
      <c r="E41" s="8">
        <v>0</v>
      </c>
      <c r="F41" s="10">
        <v>0</v>
      </c>
      <c r="G41" s="11"/>
      <c r="H41" s="1"/>
      <c r="I41" s="1" t="s">
        <v>69</v>
      </c>
    </row>
    <row r="42" spans="1:9" s="2" customFormat="1" ht="15.6" customHeight="1">
      <c r="A42" s="7" t="s">
        <v>70</v>
      </c>
      <c r="B42" s="8">
        <v>411816</v>
      </c>
      <c r="C42" s="8">
        <v>247038</v>
      </c>
      <c r="D42" s="9">
        <v>59.987470132292088</v>
      </c>
      <c r="E42" s="8">
        <v>257022</v>
      </c>
      <c r="F42" s="10">
        <v>-9984</v>
      </c>
      <c r="G42" s="11">
        <v>-3.8844923780843663</v>
      </c>
      <c r="H42" s="1"/>
      <c r="I42" s="1" t="s">
        <v>71</v>
      </c>
    </row>
    <row r="43" spans="1:9" s="2" customFormat="1" ht="15.6" customHeight="1">
      <c r="A43" s="17" t="s">
        <v>72</v>
      </c>
      <c r="B43" s="8">
        <v>67628</v>
      </c>
      <c r="C43" s="8">
        <v>46143</v>
      </c>
      <c r="D43" s="9">
        <v>68.230614538356889</v>
      </c>
      <c r="E43" s="8">
        <v>24905</v>
      </c>
      <c r="F43" s="10">
        <v>21238</v>
      </c>
      <c r="G43" s="11">
        <v>85.276048986147359</v>
      </c>
      <c r="H43" s="1"/>
      <c r="I43" s="1" t="s">
        <v>73</v>
      </c>
    </row>
    <row r="44" spans="1:9" s="2" customFormat="1" ht="15.6" customHeight="1">
      <c r="A44" s="17" t="s">
        <v>74</v>
      </c>
      <c r="B44" s="8">
        <v>82680</v>
      </c>
      <c r="C44" s="8">
        <v>34687</v>
      </c>
      <c r="D44" s="9">
        <v>41.953313981615871</v>
      </c>
      <c r="E44" s="8">
        <v>40905</v>
      </c>
      <c r="F44" s="10">
        <v>-6218</v>
      </c>
      <c r="G44" s="11">
        <v>-15.201075663121868</v>
      </c>
      <c r="H44" s="1"/>
      <c r="I44" s="1" t="s">
        <v>75</v>
      </c>
    </row>
    <row r="45" spans="1:9" s="2" customFormat="1" ht="15.6" customHeight="1">
      <c r="A45" s="17" t="s">
        <v>76</v>
      </c>
      <c r="B45" s="8">
        <v>32450</v>
      </c>
      <c r="C45" s="8">
        <v>21748</v>
      </c>
      <c r="D45" s="9">
        <v>67.020030816640983</v>
      </c>
      <c r="E45" s="8">
        <v>15649</v>
      </c>
      <c r="F45" s="10">
        <v>6099</v>
      </c>
      <c r="G45" s="11">
        <v>38.973736340980253</v>
      </c>
      <c r="H45" s="1"/>
      <c r="I45" s="1" t="s">
        <v>77</v>
      </c>
    </row>
    <row r="46" spans="1:9" s="2" customFormat="1" ht="15.6" customHeight="1">
      <c r="A46" s="17" t="s">
        <v>78</v>
      </c>
      <c r="B46" s="8">
        <v>139608</v>
      </c>
      <c r="C46" s="8">
        <v>68813</v>
      </c>
      <c r="D46" s="9">
        <v>49.290155291960346</v>
      </c>
      <c r="E46" s="8">
        <v>112714</v>
      </c>
      <c r="F46" s="10">
        <v>-43901</v>
      </c>
      <c r="G46" s="11">
        <v>-38.949021417037812</v>
      </c>
      <c r="H46" s="1"/>
      <c r="I46" s="1" t="s">
        <v>79</v>
      </c>
    </row>
    <row r="47" spans="1:9" s="2" customFormat="1" ht="15.6" customHeight="1">
      <c r="A47" s="17" t="s">
        <v>80</v>
      </c>
      <c r="B47" s="13">
        <v>74840</v>
      </c>
      <c r="C47" s="13">
        <v>68188</v>
      </c>
      <c r="D47" s="14">
        <v>91.111704970603952</v>
      </c>
      <c r="E47" s="13">
        <v>49487</v>
      </c>
      <c r="F47" s="15">
        <v>18701</v>
      </c>
      <c r="G47" s="16">
        <v>37.789722553397866</v>
      </c>
      <c r="H47" s="1"/>
      <c r="I47" s="1"/>
    </row>
    <row r="48" spans="1:9" s="2" customFormat="1" ht="15.6" customHeight="1">
      <c r="A48" s="17" t="s">
        <v>81</v>
      </c>
      <c r="B48" s="13">
        <v>350</v>
      </c>
      <c r="C48" s="13">
        <v>271</v>
      </c>
      <c r="D48" s="14">
        <v>77.428571428571431</v>
      </c>
      <c r="E48" s="13">
        <v>357</v>
      </c>
      <c r="F48" s="15">
        <v>-86</v>
      </c>
      <c r="G48" s="16">
        <v>-24.089635854341736</v>
      </c>
      <c r="H48" s="1"/>
      <c r="I48" s="1"/>
    </row>
    <row r="49" spans="1:9" s="2" customFormat="1" ht="15.6" customHeight="1">
      <c r="A49" s="7" t="s">
        <v>82</v>
      </c>
      <c r="B49" s="8">
        <v>6400</v>
      </c>
      <c r="C49" s="8">
        <v>1793</v>
      </c>
      <c r="D49" s="9">
        <v>28.015625</v>
      </c>
      <c r="E49" s="8">
        <v>1386</v>
      </c>
      <c r="F49" s="10">
        <v>407</v>
      </c>
      <c r="G49" s="11">
        <v>29.365079365079367</v>
      </c>
      <c r="H49" s="1"/>
      <c r="I49" s="1"/>
    </row>
    <row r="50" spans="1:9" s="2" customFormat="1" ht="15.6" customHeight="1">
      <c r="A50" s="7" t="s">
        <v>83</v>
      </c>
      <c r="B50" s="8">
        <v>7860</v>
      </c>
      <c r="C50" s="8">
        <v>5395</v>
      </c>
      <c r="D50" s="9">
        <v>68.638676844783717</v>
      </c>
      <c r="E50" s="8">
        <v>11619</v>
      </c>
      <c r="F50" s="10">
        <v>-6224</v>
      </c>
      <c r="G50" s="11">
        <v>-53.567432653412517</v>
      </c>
      <c r="H50" s="1"/>
      <c r="I50" s="1" t="s">
        <v>84</v>
      </c>
    </row>
    <row r="51" spans="1:9">
      <c r="A51" s="7" t="s">
        <v>85</v>
      </c>
      <c r="B51" s="13">
        <v>1702090</v>
      </c>
      <c r="C51" s="13">
        <v>950695</v>
      </c>
      <c r="D51" s="14">
        <v>55.854567032295591</v>
      </c>
      <c r="E51" s="13">
        <v>867552</v>
      </c>
      <c r="F51" s="15">
        <v>83143</v>
      </c>
      <c r="G51" s="16">
        <v>9.583633027184538</v>
      </c>
    </row>
    <row r="52" spans="1:9">
      <c r="A52" s="7" t="s">
        <v>86</v>
      </c>
      <c r="B52" s="13">
        <v>841233</v>
      </c>
      <c r="C52" s="13">
        <v>180915</v>
      </c>
      <c r="D52" s="14">
        <v>21.505932363566334</v>
      </c>
      <c r="E52" s="13">
        <v>174944</v>
      </c>
      <c r="F52" s="15">
        <v>5971</v>
      </c>
      <c r="G52" s="16">
        <v>3.4130921895006403</v>
      </c>
    </row>
  </sheetData>
  <mergeCells count="1">
    <mergeCell ref="A2:G2"/>
  </mergeCells>
  <phoneticPr fontId="1" type="noConversion"/>
  <printOptions horizontalCentered="1"/>
  <pageMargins left="0.15748031496062992" right="0.15748031496062992" top="0.31" bottom="0.33" header="0.17" footer="0.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A2" sqref="A2:G2"/>
    </sheetView>
  </sheetViews>
  <sheetFormatPr defaultColWidth="10.625" defaultRowHeight="14.25"/>
  <cols>
    <col min="1" max="1" width="27.625" style="1" bestFit="1" customWidth="1"/>
    <col min="2" max="2" width="9.375" style="1" customWidth="1"/>
    <col min="3" max="3" width="9.125" style="1" customWidth="1"/>
    <col min="4" max="4" width="7.875" style="1" customWidth="1"/>
    <col min="5" max="5" width="9.875" style="1" customWidth="1"/>
    <col min="6" max="6" width="7.5" style="1" customWidth="1"/>
    <col min="7" max="7" width="6.5" style="1" customWidth="1"/>
    <col min="8" max="9" width="10.625" style="1" customWidth="1"/>
    <col min="10" max="256" width="10.625" style="1"/>
    <col min="257" max="257" width="27.625" style="1" bestFit="1" customWidth="1"/>
    <col min="258" max="263" width="12" style="1" customWidth="1"/>
    <col min="264" max="264" width="10.625" style="1" customWidth="1"/>
    <col min="265" max="265" width="0" style="1" hidden="1" customWidth="1"/>
    <col min="266" max="512" width="10.625" style="1"/>
    <col min="513" max="513" width="27.625" style="1" bestFit="1" customWidth="1"/>
    <col min="514" max="519" width="12" style="1" customWidth="1"/>
    <col min="520" max="520" width="10.625" style="1" customWidth="1"/>
    <col min="521" max="521" width="0" style="1" hidden="1" customWidth="1"/>
    <col min="522" max="768" width="10.625" style="1"/>
    <col min="769" max="769" width="27.625" style="1" bestFit="1" customWidth="1"/>
    <col min="770" max="775" width="12" style="1" customWidth="1"/>
    <col min="776" max="776" width="10.625" style="1" customWidth="1"/>
    <col min="777" max="777" width="0" style="1" hidden="1" customWidth="1"/>
    <col min="778" max="1024" width="10.625" style="1"/>
    <col min="1025" max="1025" width="27.625" style="1" bestFit="1" customWidth="1"/>
    <col min="1026" max="1031" width="12" style="1" customWidth="1"/>
    <col min="1032" max="1032" width="10.625" style="1" customWidth="1"/>
    <col min="1033" max="1033" width="0" style="1" hidden="1" customWidth="1"/>
    <col min="1034" max="1280" width="10.625" style="1"/>
    <col min="1281" max="1281" width="27.625" style="1" bestFit="1" customWidth="1"/>
    <col min="1282" max="1287" width="12" style="1" customWidth="1"/>
    <col min="1288" max="1288" width="10.625" style="1" customWidth="1"/>
    <col min="1289" max="1289" width="0" style="1" hidden="1" customWidth="1"/>
    <col min="1290" max="1536" width="10.625" style="1"/>
    <col min="1537" max="1537" width="27.625" style="1" bestFit="1" customWidth="1"/>
    <col min="1538" max="1543" width="12" style="1" customWidth="1"/>
    <col min="1544" max="1544" width="10.625" style="1" customWidth="1"/>
    <col min="1545" max="1545" width="0" style="1" hidden="1" customWidth="1"/>
    <col min="1546" max="1792" width="10.625" style="1"/>
    <col min="1793" max="1793" width="27.625" style="1" bestFit="1" customWidth="1"/>
    <col min="1794" max="1799" width="12" style="1" customWidth="1"/>
    <col min="1800" max="1800" width="10.625" style="1" customWidth="1"/>
    <col min="1801" max="1801" width="0" style="1" hidden="1" customWidth="1"/>
    <col min="1802" max="2048" width="10.625" style="1"/>
    <col min="2049" max="2049" width="27.625" style="1" bestFit="1" customWidth="1"/>
    <col min="2050" max="2055" width="12" style="1" customWidth="1"/>
    <col min="2056" max="2056" width="10.625" style="1" customWidth="1"/>
    <col min="2057" max="2057" width="0" style="1" hidden="1" customWidth="1"/>
    <col min="2058" max="2304" width="10.625" style="1"/>
    <col min="2305" max="2305" width="27.625" style="1" bestFit="1" customWidth="1"/>
    <col min="2306" max="2311" width="12" style="1" customWidth="1"/>
    <col min="2312" max="2312" width="10.625" style="1" customWidth="1"/>
    <col min="2313" max="2313" width="0" style="1" hidden="1" customWidth="1"/>
    <col min="2314" max="2560" width="10.625" style="1"/>
    <col min="2561" max="2561" width="27.625" style="1" bestFit="1" customWidth="1"/>
    <col min="2562" max="2567" width="12" style="1" customWidth="1"/>
    <col min="2568" max="2568" width="10.625" style="1" customWidth="1"/>
    <col min="2569" max="2569" width="0" style="1" hidden="1" customWidth="1"/>
    <col min="2570" max="2816" width="10.625" style="1"/>
    <col min="2817" max="2817" width="27.625" style="1" bestFit="1" customWidth="1"/>
    <col min="2818" max="2823" width="12" style="1" customWidth="1"/>
    <col min="2824" max="2824" width="10.625" style="1" customWidth="1"/>
    <col min="2825" max="2825" width="0" style="1" hidden="1" customWidth="1"/>
    <col min="2826" max="3072" width="10.625" style="1"/>
    <col min="3073" max="3073" width="27.625" style="1" bestFit="1" customWidth="1"/>
    <col min="3074" max="3079" width="12" style="1" customWidth="1"/>
    <col min="3080" max="3080" width="10.625" style="1" customWidth="1"/>
    <col min="3081" max="3081" width="0" style="1" hidden="1" customWidth="1"/>
    <col min="3082" max="3328" width="10.625" style="1"/>
    <col min="3329" max="3329" width="27.625" style="1" bestFit="1" customWidth="1"/>
    <col min="3330" max="3335" width="12" style="1" customWidth="1"/>
    <col min="3336" max="3336" width="10.625" style="1" customWidth="1"/>
    <col min="3337" max="3337" width="0" style="1" hidden="1" customWidth="1"/>
    <col min="3338" max="3584" width="10.625" style="1"/>
    <col min="3585" max="3585" width="27.625" style="1" bestFit="1" customWidth="1"/>
    <col min="3586" max="3591" width="12" style="1" customWidth="1"/>
    <col min="3592" max="3592" width="10.625" style="1" customWidth="1"/>
    <col min="3593" max="3593" width="0" style="1" hidden="1" customWidth="1"/>
    <col min="3594" max="3840" width="10.625" style="1"/>
    <col min="3841" max="3841" width="27.625" style="1" bestFit="1" customWidth="1"/>
    <col min="3842" max="3847" width="12" style="1" customWidth="1"/>
    <col min="3848" max="3848" width="10.625" style="1" customWidth="1"/>
    <col min="3849" max="3849" width="0" style="1" hidden="1" customWidth="1"/>
    <col min="3850" max="4096" width="10.625" style="1"/>
    <col min="4097" max="4097" width="27.625" style="1" bestFit="1" customWidth="1"/>
    <col min="4098" max="4103" width="12" style="1" customWidth="1"/>
    <col min="4104" max="4104" width="10.625" style="1" customWidth="1"/>
    <col min="4105" max="4105" width="0" style="1" hidden="1" customWidth="1"/>
    <col min="4106" max="4352" width="10.625" style="1"/>
    <col min="4353" max="4353" width="27.625" style="1" bestFit="1" customWidth="1"/>
    <col min="4354" max="4359" width="12" style="1" customWidth="1"/>
    <col min="4360" max="4360" width="10.625" style="1" customWidth="1"/>
    <col min="4361" max="4361" width="0" style="1" hidden="1" customWidth="1"/>
    <col min="4362" max="4608" width="10.625" style="1"/>
    <col min="4609" max="4609" width="27.625" style="1" bestFit="1" customWidth="1"/>
    <col min="4610" max="4615" width="12" style="1" customWidth="1"/>
    <col min="4616" max="4616" width="10.625" style="1" customWidth="1"/>
    <col min="4617" max="4617" width="0" style="1" hidden="1" customWidth="1"/>
    <col min="4618" max="4864" width="10.625" style="1"/>
    <col min="4865" max="4865" width="27.625" style="1" bestFit="1" customWidth="1"/>
    <col min="4866" max="4871" width="12" style="1" customWidth="1"/>
    <col min="4872" max="4872" width="10.625" style="1" customWidth="1"/>
    <col min="4873" max="4873" width="0" style="1" hidden="1" customWidth="1"/>
    <col min="4874" max="5120" width="10.625" style="1"/>
    <col min="5121" max="5121" width="27.625" style="1" bestFit="1" customWidth="1"/>
    <col min="5122" max="5127" width="12" style="1" customWidth="1"/>
    <col min="5128" max="5128" width="10.625" style="1" customWidth="1"/>
    <col min="5129" max="5129" width="0" style="1" hidden="1" customWidth="1"/>
    <col min="5130" max="5376" width="10.625" style="1"/>
    <col min="5377" max="5377" width="27.625" style="1" bestFit="1" customWidth="1"/>
    <col min="5378" max="5383" width="12" style="1" customWidth="1"/>
    <col min="5384" max="5384" width="10.625" style="1" customWidth="1"/>
    <col min="5385" max="5385" width="0" style="1" hidden="1" customWidth="1"/>
    <col min="5386" max="5632" width="10.625" style="1"/>
    <col min="5633" max="5633" width="27.625" style="1" bestFit="1" customWidth="1"/>
    <col min="5634" max="5639" width="12" style="1" customWidth="1"/>
    <col min="5640" max="5640" width="10.625" style="1" customWidth="1"/>
    <col min="5641" max="5641" width="0" style="1" hidden="1" customWidth="1"/>
    <col min="5642" max="5888" width="10.625" style="1"/>
    <col min="5889" max="5889" width="27.625" style="1" bestFit="1" customWidth="1"/>
    <col min="5890" max="5895" width="12" style="1" customWidth="1"/>
    <col min="5896" max="5896" width="10.625" style="1" customWidth="1"/>
    <col min="5897" max="5897" width="0" style="1" hidden="1" customWidth="1"/>
    <col min="5898" max="6144" width="10.625" style="1"/>
    <col min="6145" max="6145" width="27.625" style="1" bestFit="1" customWidth="1"/>
    <col min="6146" max="6151" width="12" style="1" customWidth="1"/>
    <col min="6152" max="6152" width="10.625" style="1" customWidth="1"/>
    <col min="6153" max="6153" width="0" style="1" hidden="1" customWidth="1"/>
    <col min="6154" max="6400" width="10.625" style="1"/>
    <col min="6401" max="6401" width="27.625" style="1" bestFit="1" customWidth="1"/>
    <col min="6402" max="6407" width="12" style="1" customWidth="1"/>
    <col min="6408" max="6408" width="10.625" style="1" customWidth="1"/>
    <col min="6409" max="6409" width="0" style="1" hidden="1" customWidth="1"/>
    <col min="6410" max="6656" width="10.625" style="1"/>
    <col min="6657" max="6657" width="27.625" style="1" bestFit="1" customWidth="1"/>
    <col min="6658" max="6663" width="12" style="1" customWidth="1"/>
    <col min="6664" max="6664" width="10.625" style="1" customWidth="1"/>
    <col min="6665" max="6665" width="0" style="1" hidden="1" customWidth="1"/>
    <col min="6666" max="6912" width="10.625" style="1"/>
    <col min="6913" max="6913" width="27.625" style="1" bestFit="1" customWidth="1"/>
    <col min="6914" max="6919" width="12" style="1" customWidth="1"/>
    <col min="6920" max="6920" width="10.625" style="1" customWidth="1"/>
    <col min="6921" max="6921" width="0" style="1" hidden="1" customWidth="1"/>
    <col min="6922" max="7168" width="10.625" style="1"/>
    <col min="7169" max="7169" width="27.625" style="1" bestFit="1" customWidth="1"/>
    <col min="7170" max="7175" width="12" style="1" customWidth="1"/>
    <col min="7176" max="7176" width="10.625" style="1" customWidth="1"/>
    <col min="7177" max="7177" width="0" style="1" hidden="1" customWidth="1"/>
    <col min="7178" max="7424" width="10.625" style="1"/>
    <col min="7425" max="7425" width="27.625" style="1" bestFit="1" customWidth="1"/>
    <col min="7426" max="7431" width="12" style="1" customWidth="1"/>
    <col min="7432" max="7432" width="10.625" style="1" customWidth="1"/>
    <col min="7433" max="7433" width="0" style="1" hidden="1" customWidth="1"/>
    <col min="7434" max="7680" width="10.625" style="1"/>
    <col min="7681" max="7681" width="27.625" style="1" bestFit="1" customWidth="1"/>
    <col min="7682" max="7687" width="12" style="1" customWidth="1"/>
    <col min="7688" max="7688" width="10.625" style="1" customWidth="1"/>
    <col min="7689" max="7689" width="0" style="1" hidden="1" customWidth="1"/>
    <col min="7690" max="7936" width="10.625" style="1"/>
    <col min="7937" max="7937" width="27.625" style="1" bestFit="1" customWidth="1"/>
    <col min="7938" max="7943" width="12" style="1" customWidth="1"/>
    <col min="7944" max="7944" width="10.625" style="1" customWidth="1"/>
    <col min="7945" max="7945" width="0" style="1" hidden="1" customWidth="1"/>
    <col min="7946" max="8192" width="10.625" style="1"/>
    <col min="8193" max="8193" width="27.625" style="1" bestFit="1" customWidth="1"/>
    <col min="8194" max="8199" width="12" style="1" customWidth="1"/>
    <col min="8200" max="8200" width="10.625" style="1" customWidth="1"/>
    <col min="8201" max="8201" width="0" style="1" hidden="1" customWidth="1"/>
    <col min="8202" max="8448" width="10.625" style="1"/>
    <col min="8449" max="8449" width="27.625" style="1" bestFit="1" customWidth="1"/>
    <col min="8450" max="8455" width="12" style="1" customWidth="1"/>
    <col min="8456" max="8456" width="10.625" style="1" customWidth="1"/>
    <col min="8457" max="8457" width="0" style="1" hidden="1" customWidth="1"/>
    <col min="8458" max="8704" width="10.625" style="1"/>
    <col min="8705" max="8705" width="27.625" style="1" bestFit="1" customWidth="1"/>
    <col min="8706" max="8711" width="12" style="1" customWidth="1"/>
    <col min="8712" max="8712" width="10.625" style="1" customWidth="1"/>
    <col min="8713" max="8713" width="0" style="1" hidden="1" customWidth="1"/>
    <col min="8714" max="8960" width="10.625" style="1"/>
    <col min="8961" max="8961" width="27.625" style="1" bestFit="1" customWidth="1"/>
    <col min="8962" max="8967" width="12" style="1" customWidth="1"/>
    <col min="8968" max="8968" width="10.625" style="1" customWidth="1"/>
    <col min="8969" max="8969" width="0" style="1" hidden="1" customWidth="1"/>
    <col min="8970" max="9216" width="10.625" style="1"/>
    <col min="9217" max="9217" width="27.625" style="1" bestFit="1" customWidth="1"/>
    <col min="9218" max="9223" width="12" style="1" customWidth="1"/>
    <col min="9224" max="9224" width="10.625" style="1" customWidth="1"/>
    <col min="9225" max="9225" width="0" style="1" hidden="1" customWidth="1"/>
    <col min="9226" max="9472" width="10.625" style="1"/>
    <col min="9473" max="9473" width="27.625" style="1" bestFit="1" customWidth="1"/>
    <col min="9474" max="9479" width="12" style="1" customWidth="1"/>
    <col min="9480" max="9480" width="10.625" style="1" customWidth="1"/>
    <col min="9481" max="9481" width="0" style="1" hidden="1" customWidth="1"/>
    <col min="9482" max="9728" width="10.625" style="1"/>
    <col min="9729" max="9729" width="27.625" style="1" bestFit="1" customWidth="1"/>
    <col min="9730" max="9735" width="12" style="1" customWidth="1"/>
    <col min="9736" max="9736" width="10.625" style="1" customWidth="1"/>
    <col min="9737" max="9737" width="0" style="1" hidden="1" customWidth="1"/>
    <col min="9738" max="9984" width="10.625" style="1"/>
    <col min="9985" max="9985" width="27.625" style="1" bestFit="1" customWidth="1"/>
    <col min="9986" max="9991" width="12" style="1" customWidth="1"/>
    <col min="9992" max="9992" width="10.625" style="1" customWidth="1"/>
    <col min="9993" max="9993" width="0" style="1" hidden="1" customWidth="1"/>
    <col min="9994" max="10240" width="10.625" style="1"/>
    <col min="10241" max="10241" width="27.625" style="1" bestFit="1" customWidth="1"/>
    <col min="10242" max="10247" width="12" style="1" customWidth="1"/>
    <col min="10248" max="10248" width="10.625" style="1" customWidth="1"/>
    <col min="10249" max="10249" width="0" style="1" hidden="1" customWidth="1"/>
    <col min="10250" max="10496" width="10.625" style="1"/>
    <col min="10497" max="10497" width="27.625" style="1" bestFit="1" customWidth="1"/>
    <col min="10498" max="10503" width="12" style="1" customWidth="1"/>
    <col min="10504" max="10504" width="10.625" style="1" customWidth="1"/>
    <col min="10505" max="10505" width="0" style="1" hidden="1" customWidth="1"/>
    <col min="10506" max="10752" width="10.625" style="1"/>
    <col min="10753" max="10753" width="27.625" style="1" bestFit="1" customWidth="1"/>
    <col min="10754" max="10759" width="12" style="1" customWidth="1"/>
    <col min="10760" max="10760" width="10.625" style="1" customWidth="1"/>
    <col min="10761" max="10761" width="0" style="1" hidden="1" customWidth="1"/>
    <col min="10762" max="11008" width="10.625" style="1"/>
    <col min="11009" max="11009" width="27.625" style="1" bestFit="1" customWidth="1"/>
    <col min="11010" max="11015" width="12" style="1" customWidth="1"/>
    <col min="11016" max="11016" width="10.625" style="1" customWidth="1"/>
    <col min="11017" max="11017" width="0" style="1" hidden="1" customWidth="1"/>
    <col min="11018" max="11264" width="10.625" style="1"/>
    <col min="11265" max="11265" width="27.625" style="1" bestFit="1" customWidth="1"/>
    <col min="11266" max="11271" width="12" style="1" customWidth="1"/>
    <col min="11272" max="11272" width="10.625" style="1" customWidth="1"/>
    <col min="11273" max="11273" width="0" style="1" hidden="1" customWidth="1"/>
    <col min="11274" max="11520" width="10.625" style="1"/>
    <col min="11521" max="11521" width="27.625" style="1" bestFit="1" customWidth="1"/>
    <col min="11522" max="11527" width="12" style="1" customWidth="1"/>
    <col min="11528" max="11528" width="10.625" style="1" customWidth="1"/>
    <col min="11529" max="11529" width="0" style="1" hidden="1" customWidth="1"/>
    <col min="11530" max="11776" width="10.625" style="1"/>
    <col min="11777" max="11777" width="27.625" style="1" bestFit="1" customWidth="1"/>
    <col min="11778" max="11783" width="12" style="1" customWidth="1"/>
    <col min="11784" max="11784" width="10.625" style="1" customWidth="1"/>
    <col min="11785" max="11785" width="0" style="1" hidden="1" customWidth="1"/>
    <col min="11786" max="12032" width="10.625" style="1"/>
    <col min="12033" max="12033" width="27.625" style="1" bestFit="1" customWidth="1"/>
    <col min="12034" max="12039" width="12" style="1" customWidth="1"/>
    <col min="12040" max="12040" width="10.625" style="1" customWidth="1"/>
    <col min="12041" max="12041" width="0" style="1" hidden="1" customWidth="1"/>
    <col min="12042" max="12288" width="10.625" style="1"/>
    <col min="12289" max="12289" width="27.625" style="1" bestFit="1" customWidth="1"/>
    <col min="12290" max="12295" width="12" style="1" customWidth="1"/>
    <col min="12296" max="12296" width="10.625" style="1" customWidth="1"/>
    <col min="12297" max="12297" width="0" style="1" hidden="1" customWidth="1"/>
    <col min="12298" max="12544" width="10.625" style="1"/>
    <col min="12545" max="12545" width="27.625" style="1" bestFit="1" customWidth="1"/>
    <col min="12546" max="12551" width="12" style="1" customWidth="1"/>
    <col min="12552" max="12552" width="10.625" style="1" customWidth="1"/>
    <col min="12553" max="12553" width="0" style="1" hidden="1" customWidth="1"/>
    <col min="12554" max="12800" width="10.625" style="1"/>
    <col min="12801" max="12801" width="27.625" style="1" bestFit="1" customWidth="1"/>
    <col min="12802" max="12807" width="12" style="1" customWidth="1"/>
    <col min="12808" max="12808" width="10.625" style="1" customWidth="1"/>
    <col min="12809" max="12809" width="0" style="1" hidden="1" customWidth="1"/>
    <col min="12810" max="13056" width="10.625" style="1"/>
    <col min="13057" max="13057" width="27.625" style="1" bestFit="1" customWidth="1"/>
    <col min="13058" max="13063" width="12" style="1" customWidth="1"/>
    <col min="13064" max="13064" width="10.625" style="1" customWidth="1"/>
    <col min="13065" max="13065" width="0" style="1" hidden="1" customWidth="1"/>
    <col min="13066" max="13312" width="10.625" style="1"/>
    <col min="13313" max="13313" width="27.625" style="1" bestFit="1" customWidth="1"/>
    <col min="13314" max="13319" width="12" style="1" customWidth="1"/>
    <col min="13320" max="13320" width="10.625" style="1" customWidth="1"/>
    <col min="13321" max="13321" width="0" style="1" hidden="1" customWidth="1"/>
    <col min="13322" max="13568" width="10.625" style="1"/>
    <col min="13569" max="13569" width="27.625" style="1" bestFit="1" customWidth="1"/>
    <col min="13570" max="13575" width="12" style="1" customWidth="1"/>
    <col min="13576" max="13576" width="10.625" style="1" customWidth="1"/>
    <col min="13577" max="13577" width="0" style="1" hidden="1" customWidth="1"/>
    <col min="13578" max="13824" width="10.625" style="1"/>
    <col min="13825" max="13825" width="27.625" style="1" bestFit="1" customWidth="1"/>
    <col min="13826" max="13831" width="12" style="1" customWidth="1"/>
    <col min="13832" max="13832" width="10.625" style="1" customWidth="1"/>
    <col min="13833" max="13833" width="0" style="1" hidden="1" customWidth="1"/>
    <col min="13834" max="14080" width="10.625" style="1"/>
    <col min="14081" max="14081" width="27.625" style="1" bestFit="1" customWidth="1"/>
    <col min="14082" max="14087" width="12" style="1" customWidth="1"/>
    <col min="14088" max="14088" width="10.625" style="1" customWidth="1"/>
    <col min="14089" max="14089" width="0" style="1" hidden="1" customWidth="1"/>
    <col min="14090" max="14336" width="10.625" style="1"/>
    <col min="14337" max="14337" width="27.625" style="1" bestFit="1" customWidth="1"/>
    <col min="14338" max="14343" width="12" style="1" customWidth="1"/>
    <col min="14344" max="14344" width="10.625" style="1" customWidth="1"/>
    <col min="14345" max="14345" width="0" style="1" hidden="1" customWidth="1"/>
    <col min="14346" max="14592" width="10.625" style="1"/>
    <col min="14593" max="14593" width="27.625" style="1" bestFit="1" customWidth="1"/>
    <col min="14594" max="14599" width="12" style="1" customWidth="1"/>
    <col min="14600" max="14600" width="10.625" style="1" customWidth="1"/>
    <col min="14601" max="14601" width="0" style="1" hidden="1" customWidth="1"/>
    <col min="14602" max="14848" width="10.625" style="1"/>
    <col min="14849" max="14849" width="27.625" style="1" bestFit="1" customWidth="1"/>
    <col min="14850" max="14855" width="12" style="1" customWidth="1"/>
    <col min="14856" max="14856" width="10.625" style="1" customWidth="1"/>
    <col min="14857" max="14857" width="0" style="1" hidden="1" customWidth="1"/>
    <col min="14858" max="15104" width="10.625" style="1"/>
    <col min="15105" max="15105" width="27.625" style="1" bestFit="1" customWidth="1"/>
    <col min="15106" max="15111" width="12" style="1" customWidth="1"/>
    <col min="15112" max="15112" width="10.625" style="1" customWidth="1"/>
    <col min="15113" max="15113" width="0" style="1" hidden="1" customWidth="1"/>
    <col min="15114" max="15360" width="10.625" style="1"/>
    <col min="15361" max="15361" width="27.625" style="1" bestFit="1" customWidth="1"/>
    <col min="15362" max="15367" width="12" style="1" customWidth="1"/>
    <col min="15368" max="15368" width="10.625" style="1" customWidth="1"/>
    <col min="15369" max="15369" width="0" style="1" hidden="1" customWidth="1"/>
    <col min="15370" max="15616" width="10.625" style="1"/>
    <col min="15617" max="15617" width="27.625" style="1" bestFit="1" customWidth="1"/>
    <col min="15618" max="15623" width="12" style="1" customWidth="1"/>
    <col min="15624" max="15624" width="10.625" style="1" customWidth="1"/>
    <col min="15625" max="15625" width="0" style="1" hidden="1" customWidth="1"/>
    <col min="15626" max="15872" width="10.625" style="1"/>
    <col min="15873" max="15873" width="27.625" style="1" bestFit="1" customWidth="1"/>
    <col min="15874" max="15879" width="12" style="1" customWidth="1"/>
    <col min="15880" max="15880" width="10.625" style="1" customWidth="1"/>
    <col min="15881" max="15881" width="0" style="1" hidden="1" customWidth="1"/>
    <col min="15882" max="16128" width="10.625" style="1"/>
    <col min="16129" max="16129" width="27.625" style="1" bestFit="1" customWidth="1"/>
    <col min="16130" max="16135" width="12" style="1" customWidth="1"/>
    <col min="16136" max="16136" width="10.625" style="1" customWidth="1"/>
    <col min="16137" max="16137" width="0" style="1" hidden="1" customWidth="1"/>
    <col min="16138" max="16384" width="10.625" style="1"/>
  </cols>
  <sheetData>
    <row r="1" spans="1:10" ht="18" customHeight="1">
      <c r="A1" s="28" t="s">
        <v>120</v>
      </c>
    </row>
    <row r="2" spans="1:10" s="2" customFormat="1" ht="32.25" customHeight="1">
      <c r="A2" s="52" t="s">
        <v>119</v>
      </c>
      <c r="B2" s="52"/>
      <c r="C2" s="52"/>
      <c r="D2" s="52"/>
      <c r="E2" s="52"/>
      <c r="F2" s="52"/>
      <c r="G2" s="52"/>
      <c r="H2" s="1"/>
      <c r="I2" s="1"/>
    </row>
    <row r="3" spans="1:10" s="2" customFormat="1">
      <c r="A3" s="19"/>
      <c r="B3" s="19"/>
      <c r="C3" s="19"/>
      <c r="D3" s="19"/>
      <c r="E3" s="19"/>
      <c r="F3" s="19"/>
      <c r="G3" s="20" t="s">
        <v>0</v>
      </c>
      <c r="H3" s="1"/>
      <c r="I3" s="1"/>
    </row>
    <row r="4" spans="1:10" s="2" customFormat="1">
      <c r="A4" s="21" t="s">
        <v>89</v>
      </c>
      <c r="B4" s="22" t="s">
        <v>2</v>
      </c>
      <c r="C4" s="22" t="s">
        <v>3</v>
      </c>
      <c r="D4" s="22" t="s">
        <v>90</v>
      </c>
      <c r="E4" s="22" t="s">
        <v>5</v>
      </c>
      <c r="F4" s="22" t="s">
        <v>6</v>
      </c>
      <c r="G4" s="23" t="s">
        <v>91</v>
      </c>
      <c r="H4" s="1"/>
      <c r="I4" s="1"/>
    </row>
    <row r="5" spans="1:10" s="2" customFormat="1">
      <c r="A5" s="24" t="s">
        <v>92</v>
      </c>
      <c r="B5" s="8">
        <v>3249840</v>
      </c>
      <c r="C5" s="8">
        <v>1898009</v>
      </c>
      <c r="D5" s="9">
        <v>58.403152155183022</v>
      </c>
      <c r="E5" s="8">
        <v>1717940</v>
      </c>
      <c r="F5" s="10">
        <v>180069</v>
      </c>
      <c r="G5" s="11">
        <v>10.481681548831741</v>
      </c>
      <c r="H5" s="1"/>
      <c r="I5" s="1"/>
    </row>
    <row r="6" spans="1:10" s="2" customFormat="1">
      <c r="A6" s="24" t="s">
        <v>93</v>
      </c>
      <c r="B6" s="8">
        <v>379468</v>
      </c>
      <c r="C6" s="8">
        <v>257591</v>
      </c>
      <c r="D6" s="9">
        <v>67.882140259521222</v>
      </c>
      <c r="E6" s="8">
        <v>207650</v>
      </c>
      <c r="F6" s="10">
        <v>49941</v>
      </c>
      <c r="G6" s="11">
        <v>24.050565856007704</v>
      </c>
      <c r="H6" s="1"/>
      <c r="I6" s="1"/>
    </row>
    <row r="7" spans="1:10" s="2" customFormat="1">
      <c r="A7" s="24" t="s">
        <v>94</v>
      </c>
      <c r="B7" s="8">
        <v>4429</v>
      </c>
      <c r="C7" s="8">
        <v>1998</v>
      </c>
      <c r="D7" s="9">
        <v>45.111763377737638</v>
      </c>
      <c r="E7" s="8">
        <v>836</v>
      </c>
      <c r="F7" s="10">
        <v>1162</v>
      </c>
      <c r="G7" s="11">
        <v>138.99521531100478</v>
      </c>
      <c r="H7" s="1"/>
      <c r="I7" s="1"/>
    </row>
    <row r="8" spans="1:10" s="2" customFormat="1">
      <c r="A8" s="24" t="s">
        <v>95</v>
      </c>
      <c r="B8" s="8">
        <v>138922</v>
      </c>
      <c r="C8" s="8">
        <v>80388</v>
      </c>
      <c r="D8" s="9">
        <v>57.865564849339911</v>
      </c>
      <c r="E8" s="8">
        <v>64810</v>
      </c>
      <c r="F8" s="10">
        <v>15578</v>
      </c>
      <c r="G8" s="11">
        <v>24.036414133621356</v>
      </c>
      <c r="H8" s="1"/>
      <c r="I8" s="1"/>
    </row>
    <row r="9" spans="1:10" s="2" customFormat="1">
      <c r="A9" s="24" t="s">
        <v>96</v>
      </c>
      <c r="B9" s="8">
        <v>714255</v>
      </c>
      <c r="C9" s="8">
        <v>452930</v>
      </c>
      <c r="D9" s="9">
        <v>63.412926755850499</v>
      </c>
      <c r="E9" s="8">
        <v>412395</v>
      </c>
      <c r="F9" s="10">
        <v>40535</v>
      </c>
      <c r="G9" s="11">
        <v>9.8291686368651412</v>
      </c>
      <c r="H9" s="1"/>
      <c r="I9" s="1"/>
    </row>
    <row r="10" spans="1:10" s="2" customFormat="1">
      <c r="A10" s="24" t="s">
        <v>97</v>
      </c>
      <c r="B10" s="8">
        <v>20928</v>
      </c>
      <c r="C10" s="8">
        <v>3484</v>
      </c>
      <c r="D10" s="9">
        <v>16.647553516819571</v>
      </c>
      <c r="E10" s="8">
        <v>4772</v>
      </c>
      <c r="F10" s="10">
        <v>-1288</v>
      </c>
      <c r="G10" s="11">
        <v>-26.990779547359601</v>
      </c>
      <c r="H10" s="1"/>
      <c r="I10" s="1"/>
    </row>
    <row r="11" spans="1:10" s="2" customFormat="1">
      <c r="A11" s="24" t="s">
        <v>98</v>
      </c>
      <c r="B11" s="8">
        <v>26920</v>
      </c>
      <c r="C11" s="8">
        <v>9463</v>
      </c>
      <c r="D11" s="9">
        <v>35.152303120356606</v>
      </c>
      <c r="E11" s="8">
        <v>9420</v>
      </c>
      <c r="F11" s="10">
        <v>43</v>
      </c>
      <c r="G11" s="11">
        <v>0.45647558386411891</v>
      </c>
      <c r="H11" s="1"/>
      <c r="I11" s="1"/>
    </row>
    <row r="12" spans="1:10" s="2" customFormat="1">
      <c r="A12" s="24" t="s">
        <v>99</v>
      </c>
      <c r="B12" s="8">
        <v>506349</v>
      </c>
      <c r="C12" s="8">
        <v>301970</v>
      </c>
      <c r="D12" s="9">
        <v>59.636732767320566</v>
      </c>
      <c r="E12" s="8">
        <v>261942</v>
      </c>
      <c r="F12" s="10">
        <v>40028</v>
      </c>
      <c r="G12" s="11">
        <v>15.281245466553663</v>
      </c>
      <c r="H12" s="1"/>
      <c r="I12" s="1"/>
    </row>
    <row r="13" spans="1:10" s="2" customFormat="1">
      <c r="A13" s="24" t="s">
        <v>100</v>
      </c>
      <c r="B13" s="8">
        <v>466659</v>
      </c>
      <c r="C13" s="8">
        <v>366176</v>
      </c>
      <c r="D13" s="9">
        <v>78.467574824443545</v>
      </c>
      <c r="E13" s="8">
        <v>309078</v>
      </c>
      <c r="F13" s="10">
        <v>57098</v>
      </c>
      <c r="G13" s="11">
        <v>18.473653899662867</v>
      </c>
      <c r="H13" s="1"/>
      <c r="I13" s="1"/>
    </row>
    <row r="14" spans="1:10" s="2" customFormat="1">
      <c r="A14" s="24" t="s">
        <v>101</v>
      </c>
      <c r="B14" s="8">
        <v>77250</v>
      </c>
      <c r="C14" s="8">
        <v>47019</v>
      </c>
      <c r="D14" s="9">
        <v>60.866019417475727</v>
      </c>
      <c r="E14" s="8">
        <v>36505</v>
      </c>
      <c r="F14" s="10">
        <v>10514</v>
      </c>
      <c r="G14" s="11">
        <v>28.801534036433363</v>
      </c>
      <c r="H14" s="1"/>
      <c r="I14" s="1"/>
    </row>
    <row r="15" spans="1:10" s="2" customFormat="1">
      <c r="A15" s="24" t="s">
        <v>102</v>
      </c>
      <c r="B15" s="8">
        <v>183382</v>
      </c>
      <c r="C15" s="8">
        <v>104269</v>
      </c>
      <c r="D15" s="9">
        <v>56.858906544808107</v>
      </c>
      <c r="E15" s="8">
        <v>115390</v>
      </c>
      <c r="F15" s="10">
        <v>-11121</v>
      </c>
      <c r="G15" s="11">
        <v>-9.6377502383222104</v>
      </c>
      <c r="H15" s="1"/>
      <c r="I15" s="1"/>
      <c r="J15" s="25"/>
    </row>
    <row r="16" spans="1:10" s="2" customFormat="1">
      <c r="A16" s="24" t="s">
        <v>103</v>
      </c>
      <c r="B16" s="8">
        <v>314487</v>
      </c>
      <c r="C16" s="8">
        <v>127529</v>
      </c>
      <c r="D16" s="9">
        <v>40.551437738284889</v>
      </c>
      <c r="E16" s="8">
        <v>165067</v>
      </c>
      <c r="F16" s="10">
        <v>-37538</v>
      </c>
      <c r="G16" s="11">
        <v>-22.741068778132519</v>
      </c>
      <c r="H16" s="1"/>
      <c r="I16" s="1"/>
    </row>
    <row r="17" spans="1:9" s="2" customFormat="1">
      <c r="A17" s="24" t="s">
        <v>104</v>
      </c>
      <c r="B17" s="8">
        <v>110996</v>
      </c>
      <c r="C17" s="8">
        <v>35139</v>
      </c>
      <c r="D17" s="9">
        <v>31.657897581894844</v>
      </c>
      <c r="E17" s="8">
        <v>29632</v>
      </c>
      <c r="F17" s="10">
        <v>5507</v>
      </c>
      <c r="G17" s="11">
        <v>18.584638228941685</v>
      </c>
      <c r="H17" s="1"/>
      <c r="I17" s="1"/>
    </row>
    <row r="18" spans="1:9" s="2" customFormat="1">
      <c r="A18" s="24" t="s">
        <v>105</v>
      </c>
      <c r="B18" s="8">
        <v>61219</v>
      </c>
      <c r="C18" s="8">
        <v>35803</v>
      </c>
      <c r="D18" s="9">
        <v>58.483477351802549</v>
      </c>
      <c r="E18" s="8">
        <v>30421</v>
      </c>
      <c r="F18" s="10">
        <v>5382</v>
      </c>
      <c r="G18" s="11">
        <v>17.691726110252787</v>
      </c>
      <c r="H18" s="1"/>
      <c r="I18" s="1"/>
    </row>
    <row r="19" spans="1:9" s="2" customFormat="1">
      <c r="A19" s="24" t="s">
        <v>107</v>
      </c>
      <c r="B19" s="8">
        <v>10958</v>
      </c>
      <c r="C19" s="8">
        <v>4017</v>
      </c>
      <c r="D19" s="9">
        <v>36.658149297317024</v>
      </c>
      <c r="E19" s="8">
        <v>5307</v>
      </c>
      <c r="F19" s="10">
        <v>-1290</v>
      </c>
      <c r="G19" s="11">
        <v>-24.30751837196156</v>
      </c>
      <c r="H19" s="1"/>
      <c r="I19" s="1"/>
    </row>
    <row r="20" spans="1:9" s="2" customFormat="1">
      <c r="A20" s="24" t="s">
        <v>108</v>
      </c>
      <c r="B20" s="8">
        <v>1100</v>
      </c>
      <c r="C20" s="8">
        <v>26</v>
      </c>
      <c r="D20" s="9">
        <v>2.3636363636363638</v>
      </c>
      <c r="E20" s="8">
        <v>354</v>
      </c>
      <c r="F20" s="10">
        <v>-328</v>
      </c>
      <c r="G20" s="11">
        <v>-92.655367231638422</v>
      </c>
      <c r="H20" s="1"/>
      <c r="I20" s="1"/>
    </row>
    <row r="21" spans="1:9" s="2" customFormat="1">
      <c r="A21" s="24" t="s">
        <v>109</v>
      </c>
      <c r="B21" s="8">
        <v>0</v>
      </c>
      <c r="C21" s="8">
        <v>0</v>
      </c>
      <c r="D21" s="9"/>
      <c r="E21" s="8">
        <v>0</v>
      </c>
      <c r="F21" s="10">
        <v>0</v>
      </c>
      <c r="G21" s="11"/>
      <c r="H21" s="1"/>
      <c r="I21" s="1"/>
    </row>
    <row r="22" spans="1:9" s="2" customFormat="1">
      <c r="A22" s="17" t="s">
        <v>110</v>
      </c>
      <c r="B22" s="8">
        <v>27493</v>
      </c>
      <c r="C22" s="8">
        <v>13557</v>
      </c>
      <c r="D22" s="9">
        <v>49.310733641290511</v>
      </c>
      <c r="E22" s="8">
        <v>10064</v>
      </c>
      <c r="F22" s="10">
        <v>3493</v>
      </c>
      <c r="G22" s="11">
        <v>34.70786963434022</v>
      </c>
      <c r="H22" s="1"/>
      <c r="I22" s="1"/>
    </row>
    <row r="23" spans="1:9" s="2" customFormat="1">
      <c r="A23" s="17" t="s">
        <v>111</v>
      </c>
      <c r="B23" s="8">
        <v>97435</v>
      </c>
      <c r="C23" s="8">
        <v>27369</v>
      </c>
      <c r="D23" s="9">
        <v>28.089495561143323</v>
      </c>
      <c r="E23" s="8">
        <v>33945</v>
      </c>
      <c r="F23" s="10">
        <v>-6576</v>
      </c>
      <c r="G23" s="11">
        <v>-19.372514361467079</v>
      </c>
      <c r="H23" s="1"/>
      <c r="I23" s="1"/>
    </row>
    <row r="24" spans="1:9" s="2" customFormat="1">
      <c r="A24" s="17" t="s">
        <v>112</v>
      </c>
      <c r="B24" s="8">
        <v>7000</v>
      </c>
      <c r="C24" s="8">
        <v>2121</v>
      </c>
      <c r="D24" s="9">
        <v>30.3</v>
      </c>
      <c r="E24" s="8">
        <v>1892</v>
      </c>
      <c r="F24" s="10">
        <v>229</v>
      </c>
      <c r="G24" s="11">
        <v>12.103594080338267</v>
      </c>
      <c r="H24" s="1"/>
      <c r="I24" s="1"/>
    </row>
    <row r="25" spans="1:9" s="2" customFormat="1">
      <c r="A25" s="17" t="s">
        <v>113</v>
      </c>
      <c r="B25" s="8">
        <v>59264</v>
      </c>
      <c r="C25" s="8">
        <v>834</v>
      </c>
      <c r="D25" s="9">
        <v>1.4072624190064795</v>
      </c>
      <c r="E25" s="8">
        <v>75</v>
      </c>
      <c r="F25" s="10">
        <v>759</v>
      </c>
      <c r="G25" s="11">
        <v>1012</v>
      </c>
      <c r="H25" s="1"/>
      <c r="I25" s="1"/>
    </row>
    <row r="26" spans="1:9" s="2" customFormat="1">
      <c r="A26" s="26" t="s">
        <v>114</v>
      </c>
      <c r="B26" s="8">
        <v>41283</v>
      </c>
      <c r="C26" s="8">
        <v>26323</v>
      </c>
      <c r="D26" s="9">
        <v>63.762323474553696</v>
      </c>
      <c r="E26" s="8">
        <v>18384</v>
      </c>
      <c r="F26" s="10">
        <v>7939</v>
      </c>
      <c r="G26" s="11">
        <v>43.184290687554395</v>
      </c>
      <c r="H26" s="1"/>
      <c r="I26" s="1"/>
    </row>
    <row r="27" spans="1:9" s="2" customFormat="1">
      <c r="A27" s="17" t="s">
        <v>115</v>
      </c>
      <c r="B27" s="13">
        <v>43</v>
      </c>
      <c r="C27" s="13">
        <v>3</v>
      </c>
      <c r="D27" s="14">
        <v>6.9767441860465116</v>
      </c>
      <c r="E27" s="13">
        <v>1</v>
      </c>
      <c r="F27" s="15">
        <v>2</v>
      </c>
      <c r="G27" s="16">
        <v>200</v>
      </c>
      <c r="H27" s="1"/>
      <c r="I27" s="1"/>
    </row>
    <row r="28" spans="1:9" s="2" customFormat="1">
      <c r="A28" s="7"/>
      <c r="B28" s="13"/>
      <c r="C28" s="13"/>
      <c r="D28" s="14"/>
      <c r="E28" s="13"/>
      <c r="F28" s="15"/>
      <c r="G28" s="16"/>
      <c r="H28" s="1"/>
      <c r="I28" s="1"/>
    </row>
    <row r="29" spans="1:9" s="2" customFormat="1">
      <c r="A29" s="7" t="s">
        <v>116</v>
      </c>
      <c r="B29" s="13">
        <v>2487213</v>
      </c>
      <c r="C29" s="13">
        <v>1613827</v>
      </c>
      <c r="D29" s="14">
        <v>64.884953560471089</v>
      </c>
      <c r="E29" s="13">
        <v>1412542</v>
      </c>
      <c r="F29" s="15">
        <v>201285</v>
      </c>
      <c r="G29" s="16">
        <v>14.249841774616259</v>
      </c>
      <c r="H29" s="1"/>
      <c r="I29" s="1"/>
    </row>
    <row r="30" spans="1:9" s="2" customFormat="1">
      <c r="A30" s="27" t="s">
        <v>117</v>
      </c>
      <c r="B30" s="13">
        <v>2564112</v>
      </c>
      <c r="C30" s="13">
        <v>1495043</v>
      </c>
      <c r="D30" s="14">
        <v>58.306462432218254</v>
      </c>
      <c r="E30" s="13">
        <v>1395409</v>
      </c>
      <c r="F30" s="15">
        <v>99634</v>
      </c>
      <c r="G30" s="16">
        <v>7.1401288081128902</v>
      </c>
      <c r="H30" s="1"/>
      <c r="I30" s="1"/>
    </row>
    <row r="31" spans="1:9" s="2" customFormat="1">
      <c r="A31" s="7"/>
      <c r="B31" s="13"/>
      <c r="C31" s="13"/>
      <c r="D31" s="14"/>
      <c r="E31" s="13"/>
      <c r="F31" s="15"/>
      <c r="G31" s="16"/>
      <c r="H31" s="1"/>
      <c r="I31" s="1"/>
    </row>
    <row r="32" spans="1:9" s="2" customFormat="1">
      <c r="A32" s="7" t="s">
        <v>118</v>
      </c>
      <c r="B32" s="13">
        <v>847471</v>
      </c>
      <c r="C32" s="13">
        <v>331458</v>
      </c>
      <c r="D32" s="14">
        <v>39.111426821684752</v>
      </c>
      <c r="E32" s="13">
        <v>332303</v>
      </c>
      <c r="F32" s="15">
        <v>-845</v>
      </c>
      <c r="G32" s="16">
        <v>-0.25428599801987944</v>
      </c>
      <c r="H32" s="1"/>
      <c r="I32" s="1"/>
    </row>
  </sheetData>
  <mergeCells count="1">
    <mergeCell ref="A2:G2"/>
  </mergeCells>
  <phoneticPr fontId="1" type="noConversion"/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3"/>
  <sheetViews>
    <sheetView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Q34" sqref="Q34"/>
    </sheetView>
  </sheetViews>
  <sheetFormatPr defaultColWidth="10.625" defaultRowHeight="14.25"/>
  <cols>
    <col min="1" max="1" width="29.75" style="1" customWidth="1"/>
    <col min="2" max="2" width="8.125" style="1" customWidth="1"/>
    <col min="3" max="3" width="7.75" style="1" customWidth="1"/>
    <col min="4" max="4" width="7.125" style="1" customWidth="1"/>
    <col min="5" max="5" width="7.625" style="1" customWidth="1"/>
    <col min="6" max="6" width="7.25" style="1" customWidth="1"/>
    <col min="7" max="7" width="7.125" style="1" customWidth="1"/>
    <col min="8" max="8" width="6.75" style="1" customWidth="1"/>
    <col min="9" max="9" width="7.75" style="1" customWidth="1"/>
    <col min="10" max="10" width="7.25" style="1" customWidth="1"/>
    <col min="11" max="11" width="7" style="1" customWidth="1"/>
    <col min="12" max="12" width="6.875" style="1" customWidth="1"/>
    <col min="13" max="13" width="6.75" style="1" customWidth="1"/>
    <col min="14" max="15" width="10.625" style="1" customWidth="1"/>
    <col min="16" max="262" width="10.625" style="1"/>
    <col min="263" max="263" width="33" style="1" customWidth="1"/>
    <col min="264" max="269" width="12.875" style="1" customWidth="1"/>
    <col min="270" max="270" width="10.625" style="1" customWidth="1"/>
    <col min="271" max="271" width="0" style="1" hidden="1" customWidth="1"/>
    <col min="272" max="518" width="10.625" style="1"/>
    <col min="519" max="519" width="33" style="1" customWidth="1"/>
    <col min="520" max="525" width="12.875" style="1" customWidth="1"/>
    <col min="526" max="526" width="10.625" style="1" customWidth="1"/>
    <col min="527" max="527" width="0" style="1" hidden="1" customWidth="1"/>
    <col min="528" max="774" width="10.625" style="1"/>
    <col min="775" max="775" width="33" style="1" customWidth="1"/>
    <col min="776" max="781" width="12.875" style="1" customWidth="1"/>
    <col min="782" max="782" width="10.625" style="1" customWidth="1"/>
    <col min="783" max="783" width="0" style="1" hidden="1" customWidth="1"/>
    <col min="784" max="1030" width="10.625" style="1"/>
    <col min="1031" max="1031" width="33" style="1" customWidth="1"/>
    <col min="1032" max="1037" width="12.875" style="1" customWidth="1"/>
    <col min="1038" max="1038" width="10.625" style="1" customWidth="1"/>
    <col min="1039" max="1039" width="0" style="1" hidden="1" customWidth="1"/>
    <col min="1040" max="1286" width="10.625" style="1"/>
    <col min="1287" max="1287" width="33" style="1" customWidth="1"/>
    <col min="1288" max="1293" width="12.875" style="1" customWidth="1"/>
    <col min="1294" max="1294" width="10.625" style="1" customWidth="1"/>
    <col min="1295" max="1295" width="0" style="1" hidden="1" customWidth="1"/>
    <col min="1296" max="1542" width="10.625" style="1"/>
    <col min="1543" max="1543" width="33" style="1" customWidth="1"/>
    <col min="1544" max="1549" width="12.875" style="1" customWidth="1"/>
    <col min="1550" max="1550" width="10.625" style="1" customWidth="1"/>
    <col min="1551" max="1551" width="0" style="1" hidden="1" customWidth="1"/>
    <col min="1552" max="1798" width="10.625" style="1"/>
    <col min="1799" max="1799" width="33" style="1" customWidth="1"/>
    <col min="1800" max="1805" width="12.875" style="1" customWidth="1"/>
    <col min="1806" max="1806" width="10.625" style="1" customWidth="1"/>
    <col min="1807" max="1807" width="0" style="1" hidden="1" customWidth="1"/>
    <col min="1808" max="2054" width="10.625" style="1"/>
    <col min="2055" max="2055" width="33" style="1" customWidth="1"/>
    <col min="2056" max="2061" width="12.875" style="1" customWidth="1"/>
    <col min="2062" max="2062" width="10.625" style="1" customWidth="1"/>
    <col min="2063" max="2063" width="0" style="1" hidden="1" customWidth="1"/>
    <col min="2064" max="2310" width="10.625" style="1"/>
    <col min="2311" max="2311" width="33" style="1" customWidth="1"/>
    <col min="2312" max="2317" width="12.875" style="1" customWidth="1"/>
    <col min="2318" max="2318" width="10.625" style="1" customWidth="1"/>
    <col min="2319" max="2319" width="0" style="1" hidden="1" customWidth="1"/>
    <col min="2320" max="2566" width="10.625" style="1"/>
    <col min="2567" max="2567" width="33" style="1" customWidth="1"/>
    <col min="2568" max="2573" width="12.875" style="1" customWidth="1"/>
    <col min="2574" max="2574" width="10.625" style="1" customWidth="1"/>
    <col min="2575" max="2575" width="0" style="1" hidden="1" customWidth="1"/>
    <col min="2576" max="2822" width="10.625" style="1"/>
    <col min="2823" max="2823" width="33" style="1" customWidth="1"/>
    <col min="2824" max="2829" width="12.875" style="1" customWidth="1"/>
    <col min="2830" max="2830" width="10.625" style="1" customWidth="1"/>
    <col min="2831" max="2831" width="0" style="1" hidden="1" customWidth="1"/>
    <col min="2832" max="3078" width="10.625" style="1"/>
    <col min="3079" max="3079" width="33" style="1" customWidth="1"/>
    <col min="3080" max="3085" width="12.875" style="1" customWidth="1"/>
    <col min="3086" max="3086" width="10.625" style="1" customWidth="1"/>
    <col min="3087" max="3087" width="0" style="1" hidden="1" customWidth="1"/>
    <col min="3088" max="3334" width="10.625" style="1"/>
    <col min="3335" max="3335" width="33" style="1" customWidth="1"/>
    <col min="3336" max="3341" width="12.875" style="1" customWidth="1"/>
    <col min="3342" max="3342" width="10.625" style="1" customWidth="1"/>
    <col min="3343" max="3343" width="0" style="1" hidden="1" customWidth="1"/>
    <col min="3344" max="3590" width="10.625" style="1"/>
    <col min="3591" max="3591" width="33" style="1" customWidth="1"/>
    <col min="3592" max="3597" width="12.875" style="1" customWidth="1"/>
    <col min="3598" max="3598" width="10.625" style="1" customWidth="1"/>
    <col min="3599" max="3599" width="0" style="1" hidden="1" customWidth="1"/>
    <col min="3600" max="3846" width="10.625" style="1"/>
    <col min="3847" max="3847" width="33" style="1" customWidth="1"/>
    <col min="3848" max="3853" width="12.875" style="1" customWidth="1"/>
    <col min="3854" max="3854" width="10.625" style="1" customWidth="1"/>
    <col min="3855" max="3855" width="0" style="1" hidden="1" customWidth="1"/>
    <col min="3856" max="4102" width="10.625" style="1"/>
    <col min="4103" max="4103" width="33" style="1" customWidth="1"/>
    <col min="4104" max="4109" width="12.875" style="1" customWidth="1"/>
    <col min="4110" max="4110" width="10.625" style="1" customWidth="1"/>
    <col min="4111" max="4111" width="0" style="1" hidden="1" customWidth="1"/>
    <col min="4112" max="4358" width="10.625" style="1"/>
    <col min="4359" max="4359" width="33" style="1" customWidth="1"/>
    <col min="4360" max="4365" width="12.875" style="1" customWidth="1"/>
    <col min="4366" max="4366" width="10.625" style="1" customWidth="1"/>
    <col min="4367" max="4367" width="0" style="1" hidden="1" customWidth="1"/>
    <col min="4368" max="4614" width="10.625" style="1"/>
    <col min="4615" max="4615" width="33" style="1" customWidth="1"/>
    <col min="4616" max="4621" width="12.875" style="1" customWidth="1"/>
    <col min="4622" max="4622" width="10.625" style="1" customWidth="1"/>
    <col min="4623" max="4623" width="0" style="1" hidden="1" customWidth="1"/>
    <col min="4624" max="4870" width="10.625" style="1"/>
    <col min="4871" max="4871" width="33" style="1" customWidth="1"/>
    <col min="4872" max="4877" width="12.875" style="1" customWidth="1"/>
    <col min="4878" max="4878" width="10.625" style="1" customWidth="1"/>
    <col min="4879" max="4879" width="0" style="1" hidden="1" customWidth="1"/>
    <col min="4880" max="5126" width="10.625" style="1"/>
    <col min="5127" max="5127" width="33" style="1" customWidth="1"/>
    <col min="5128" max="5133" width="12.875" style="1" customWidth="1"/>
    <col min="5134" max="5134" width="10.625" style="1" customWidth="1"/>
    <col min="5135" max="5135" width="0" style="1" hidden="1" customWidth="1"/>
    <col min="5136" max="5382" width="10.625" style="1"/>
    <col min="5383" max="5383" width="33" style="1" customWidth="1"/>
    <col min="5384" max="5389" width="12.875" style="1" customWidth="1"/>
    <col min="5390" max="5390" width="10.625" style="1" customWidth="1"/>
    <col min="5391" max="5391" width="0" style="1" hidden="1" customWidth="1"/>
    <col min="5392" max="5638" width="10.625" style="1"/>
    <col min="5639" max="5639" width="33" style="1" customWidth="1"/>
    <col min="5640" max="5645" width="12.875" style="1" customWidth="1"/>
    <col min="5646" max="5646" width="10.625" style="1" customWidth="1"/>
    <col min="5647" max="5647" width="0" style="1" hidden="1" customWidth="1"/>
    <col min="5648" max="5894" width="10.625" style="1"/>
    <col min="5895" max="5895" width="33" style="1" customWidth="1"/>
    <col min="5896" max="5901" width="12.875" style="1" customWidth="1"/>
    <col min="5902" max="5902" width="10.625" style="1" customWidth="1"/>
    <col min="5903" max="5903" width="0" style="1" hidden="1" customWidth="1"/>
    <col min="5904" max="6150" width="10.625" style="1"/>
    <col min="6151" max="6151" width="33" style="1" customWidth="1"/>
    <col min="6152" max="6157" width="12.875" style="1" customWidth="1"/>
    <col min="6158" max="6158" width="10.625" style="1" customWidth="1"/>
    <col min="6159" max="6159" width="0" style="1" hidden="1" customWidth="1"/>
    <col min="6160" max="6406" width="10.625" style="1"/>
    <col min="6407" max="6407" width="33" style="1" customWidth="1"/>
    <col min="6408" max="6413" width="12.875" style="1" customWidth="1"/>
    <col min="6414" max="6414" width="10.625" style="1" customWidth="1"/>
    <col min="6415" max="6415" width="0" style="1" hidden="1" customWidth="1"/>
    <col min="6416" max="6662" width="10.625" style="1"/>
    <col min="6663" max="6663" width="33" style="1" customWidth="1"/>
    <col min="6664" max="6669" width="12.875" style="1" customWidth="1"/>
    <col min="6670" max="6670" width="10.625" style="1" customWidth="1"/>
    <col min="6671" max="6671" width="0" style="1" hidden="1" customWidth="1"/>
    <col min="6672" max="6918" width="10.625" style="1"/>
    <col min="6919" max="6919" width="33" style="1" customWidth="1"/>
    <col min="6920" max="6925" width="12.875" style="1" customWidth="1"/>
    <col min="6926" max="6926" width="10.625" style="1" customWidth="1"/>
    <col min="6927" max="6927" width="0" style="1" hidden="1" customWidth="1"/>
    <col min="6928" max="7174" width="10.625" style="1"/>
    <col min="7175" max="7175" width="33" style="1" customWidth="1"/>
    <col min="7176" max="7181" width="12.875" style="1" customWidth="1"/>
    <col min="7182" max="7182" width="10.625" style="1" customWidth="1"/>
    <col min="7183" max="7183" width="0" style="1" hidden="1" customWidth="1"/>
    <col min="7184" max="7430" width="10.625" style="1"/>
    <col min="7431" max="7431" width="33" style="1" customWidth="1"/>
    <col min="7432" max="7437" width="12.875" style="1" customWidth="1"/>
    <col min="7438" max="7438" width="10.625" style="1" customWidth="1"/>
    <col min="7439" max="7439" width="0" style="1" hidden="1" customWidth="1"/>
    <col min="7440" max="7686" width="10.625" style="1"/>
    <col min="7687" max="7687" width="33" style="1" customWidth="1"/>
    <col min="7688" max="7693" width="12.875" style="1" customWidth="1"/>
    <col min="7694" max="7694" width="10.625" style="1" customWidth="1"/>
    <col min="7695" max="7695" width="0" style="1" hidden="1" customWidth="1"/>
    <col min="7696" max="7942" width="10.625" style="1"/>
    <col min="7943" max="7943" width="33" style="1" customWidth="1"/>
    <col min="7944" max="7949" width="12.875" style="1" customWidth="1"/>
    <col min="7950" max="7950" width="10.625" style="1" customWidth="1"/>
    <col min="7951" max="7951" width="0" style="1" hidden="1" customWidth="1"/>
    <col min="7952" max="8198" width="10.625" style="1"/>
    <col min="8199" max="8199" width="33" style="1" customWidth="1"/>
    <col min="8200" max="8205" width="12.875" style="1" customWidth="1"/>
    <col min="8206" max="8206" width="10.625" style="1" customWidth="1"/>
    <col min="8207" max="8207" width="0" style="1" hidden="1" customWidth="1"/>
    <col min="8208" max="8454" width="10.625" style="1"/>
    <col min="8455" max="8455" width="33" style="1" customWidth="1"/>
    <col min="8456" max="8461" width="12.875" style="1" customWidth="1"/>
    <col min="8462" max="8462" width="10.625" style="1" customWidth="1"/>
    <col min="8463" max="8463" width="0" style="1" hidden="1" customWidth="1"/>
    <col min="8464" max="8710" width="10.625" style="1"/>
    <col min="8711" max="8711" width="33" style="1" customWidth="1"/>
    <col min="8712" max="8717" width="12.875" style="1" customWidth="1"/>
    <col min="8718" max="8718" width="10.625" style="1" customWidth="1"/>
    <col min="8719" max="8719" width="0" style="1" hidden="1" customWidth="1"/>
    <col min="8720" max="8966" width="10.625" style="1"/>
    <col min="8967" max="8967" width="33" style="1" customWidth="1"/>
    <col min="8968" max="8973" width="12.875" style="1" customWidth="1"/>
    <col min="8974" max="8974" width="10.625" style="1" customWidth="1"/>
    <col min="8975" max="8975" width="0" style="1" hidden="1" customWidth="1"/>
    <col min="8976" max="9222" width="10.625" style="1"/>
    <col min="9223" max="9223" width="33" style="1" customWidth="1"/>
    <col min="9224" max="9229" width="12.875" style="1" customWidth="1"/>
    <col min="9230" max="9230" width="10.625" style="1" customWidth="1"/>
    <col min="9231" max="9231" width="0" style="1" hidden="1" customWidth="1"/>
    <col min="9232" max="9478" width="10.625" style="1"/>
    <col min="9479" max="9479" width="33" style="1" customWidth="1"/>
    <col min="9480" max="9485" width="12.875" style="1" customWidth="1"/>
    <col min="9486" max="9486" width="10.625" style="1" customWidth="1"/>
    <col min="9487" max="9487" width="0" style="1" hidden="1" customWidth="1"/>
    <col min="9488" max="9734" width="10.625" style="1"/>
    <col min="9735" max="9735" width="33" style="1" customWidth="1"/>
    <col min="9736" max="9741" width="12.875" style="1" customWidth="1"/>
    <col min="9742" max="9742" width="10.625" style="1" customWidth="1"/>
    <col min="9743" max="9743" width="0" style="1" hidden="1" customWidth="1"/>
    <col min="9744" max="9990" width="10.625" style="1"/>
    <col min="9991" max="9991" width="33" style="1" customWidth="1"/>
    <col min="9992" max="9997" width="12.875" style="1" customWidth="1"/>
    <col min="9998" max="9998" width="10.625" style="1" customWidth="1"/>
    <col min="9999" max="9999" width="0" style="1" hidden="1" customWidth="1"/>
    <col min="10000" max="10246" width="10.625" style="1"/>
    <col min="10247" max="10247" width="33" style="1" customWidth="1"/>
    <col min="10248" max="10253" width="12.875" style="1" customWidth="1"/>
    <col min="10254" max="10254" width="10.625" style="1" customWidth="1"/>
    <col min="10255" max="10255" width="0" style="1" hidden="1" customWidth="1"/>
    <col min="10256" max="10502" width="10.625" style="1"/>
    <col min="10503" max="10503" width="33" style="1" customWidth="1"/>
    <col min="10504" max="10509" width="12.875" style="1" customWidth="1"/>
    <col min="10510" max="10510" width="10.625" style="1" customWidth="1"/>
    <col min="10511" max="10511" width="0" style="1" hidden="1" customWidth="1"/>
    <col min="10512" max="10758" width="10.625" style="1"/>
    <col min="10759" max="10759" width="33" style="1" customWidth="1"/>
    <col min="10760" max="10765" width="12.875" style="1" customWidth="1"/>
    <col min="10766" max="10766" width="10.625" style="1" customWidth="1"/>
    <col min="10767" max="10767" width="0" style="1" hidden="1" customWidth="1"/>
    <col min="10768" max="11014" width="10.625" style="1"/>
    <col min="11015" max="11015" width="33" style="1" customWidth="1"/>
    <col min="11016" max="11021" width="12.875" style="1" customWidth="1"/>
    <col min="11022" max="11022" width="10.625" style="1" customWidth="1"/>
    <col min="11023" max="11023" width="0" style="1" hidden="1" customWidth="1"/>
    <col min="11024" max="11270" width="10.625" style="1"/>
    <col min="11271" max="11271" width="33" style="1" customWidth="1"/>
    <col min="11272" max="11277" width="12.875" style="1" customWidth="1"/>
    <col min="11278" max="11278" width="10.625" style="1" customWidth="1"/>
    <col min="11279" max="11279" width="0" style="1" hidden="1" customWidth="1"/>
    <col min="11280" max="11526" width="10.625" style="1"/>
    <col min="11527" max="11527" width="33" style="1" customWidth="1"/>
    <col min="11528" max="11533" width="12.875" style="1" customWidth="1"/>
    <col min="11534" max="11534" width="10.625" style="1" customWidth="1"/>
    <col min="11535" max="11535" width="0" style="1" hidden="1" customWidth="1"/>
    <col min="11536" max="11782" width="10.625" style="1"/>
    <col min="11783" max="11783" width="33" style="1" customWidth="1"/>
    <col min="11784" max="11789" width="12.875" style="1" customWidth="1"/>
    <col min="11790" max="11790" width="10.625" style="1" customWidth="1"/>
    <col min="11791" max="11791" width="0" style="1" hidden="1" customWidth="1"/>
    <col min="11792" max="12038" width="10.625" style="1"/>
    <col min="12039" max="12039" width="33" style="1" customWidth="1"/>
    <col min="12040" max="12045" width="12.875" style="1" customWidth="1"/>
    <col min="12046" max="12046" width="10.625" style="1" customWidth="1"/>
    <col min="12047" max="12047" width="0" style="1" hidden="1" customWidth="1"/>
    <col min="12048" max="12294" width="10.625" style="1"/>
    <col min="12295" max="12295" width="33" style="1" customWidth="1"/>
    <col min="12296" max="12301" width="12.875" style="1" customWidth="1"/>
    <col min="12302" max="12302" width="10.625" style="1" customWidth="1"/>
    <col min="12303" max="12303" width="0" style="1" hidden="1" customWidth="1"/>
    <col min="12304" max="12550" width="10.625" style="1"/>
    <col min="12551" max="12551" width="33" style="1" customWidth="1"/>
    <col min="12552" max="12557" width="12.875" style="1" customWidth="1"/>
    <col min="12558" max="12558" width="10.625" style="1" customWidth="1"/>
    <col min="12559" max="12559" width="0" style="1" hidden="1" customWidth="1"/>
    <col min="12560" max="12806" width="10.625" style="1"/>
    <col min="12807" max="12807" width="33" style="1" customWidth="1"/>
    <col min="12808" max="12813" width="12.875" style="1" customWidth="1"/>
    <col min="12814" max="12814" width="10.625" style="1" customWidth="1"/>
    <col min="12815" max="12815" width="0" style="1" hidden="1" customWidth="1"/>
    <col min="12816" max="13062" width="10.625" style="1"/>
    <col min="13063" max="13063" width="33" style="1" customWidth="1"/>
    <col min="13064" max="13069" width="12.875" style="1" customWidth="1"/>
    <col min="13070" max="13070" width="10.625" style="1" customWidth="1"/>
    <col min="13071" max="13071" width="0" style="1" hidden="1" customWidth="1"/>
    <col min="13072" max="13318" width="10.625" style="1"/>
    <col min="13319" max="13319" width="33" style="1" customWidth="1"/>
    <col min="13320" max="13325" width="12.875" style="1" customWidth="1"/>
    <col min="13326" max="13326" width="10.625" style="1" customWidth="1"/>
    <col min="13327" max="13327" width="0" style="1" hidden="1" customWidth="1"/>
    <col min="13328" max="13574" width="10.625" style="1"/>
    <col min="13575" max="13575" width="33" style="1" customWidth="1"/>
    <col min="13576" max="13581" width="12.875" style="1" customWidth="1"/>
    <col min="13582" max="13582" width="10.625" style="1" customWidth="1"/>
    <col min="13583" max="13583" width="0" style="1" hidden="1" customWidth="1"/>
    <col min="13584" max="13830" width="10.625" style="1"/>
    <col min="13831" max="13831" width="33" style="1" customWidth="1"/>
    <col min="13832" max="13837" width="12.875" style="1" customWidth="1"/>
    <col min="13838" max="13838" width="10.625" style="1" customWidth="1"/>
    <col min="13839" max="13839" width="0" style="1" hidden="1" customWidth="1"/>
    <col min="13840" max="14086" width="10.625" style="1"/>
    <col min="14087" max="14087" width="33" style="1" customWidth="1"/>
    <col min="14088" max="14093" width="12.875" style="1" customWidth="1"/>
    <col min="14094" max="14094" width="10.625" style="1" customWidth="1"/>
    <col min="14095" max="14095" width="0" style="1" hidden="1" customWidth="1"/>
    <col min="14096" max="14342" width="10.625" style="1"/>
    <col min="14343" max="14343" width="33" style="1" customWidth="1"/>
    <col min="14344" max="14349" width="12.875" style="1" customWidth="1"/>
    <col min="14350" max="14350" width="10.625" style="1" customWidth="1"/>
    <col min="14351" max="14351" width="0" style="1" hidden="1" customWidth="1"/>
    <col min="14352" max="14598" width="10.625" style="1"/>
    <col min="14599" max="14599" width="33" style="1" customWidth="1"/>
    <col min="14600" max="14605" width="12.875" style="1" customWidth="1"/>
    <col min="14606" max="14606" width="10.625" style="1" customWidth="1"/>
    <col min="14607" max="14607" width="0" style="1" hidden="1" customWidth="1"/>
    <col min="14608" max="14854" width="10.625" style="1"/>
    <col min="14855" max="14855" width="33" style="1" customWidth="1"/>
    <col min="14856" max="14861" width="12.875" style="1" customWidth="1"/>
    <col min="14862" max="14862" width="10.625" style="1" customWidth="1"/>
    <col min="14863" max="14863" width="0" style="1" hidden="1" customWidth="1"/>
    <col min="14864" max="15110" width="10.625" style="1"/>
    <col min="15111" max="15111" width="33" style="1" customWidth="1"/>
    <col min="15112" max="15117" width="12.875" style="1" customWidth="1"/>
    <col min="15118" max="15118" width="10.625" style="1" customWidth="1"/>
    <col min="15119" max="15119" width="0" style="1" hidden="1" customWidth="1"/>
    <col min="15120" max="15366" width="10.625" style="1"/>
    <col min="15367" max="15367" width="33" style="1" customWidth="1"/>
    <col min="15368" max="15373" width="12.875" style="1" customWidth="1"/>
    <col min="15374" max="15374" width="10.625" style="1" customWidth="1"/>
    <col min="15375" max="15375" width="0" style="1" hidden="1" customWidth="1"/>
    <col min="15376" max="15622" width="10.625" style="1"/>
    <col min="15623" max="15623" width="33" style="1" customWidth="1"/>
    <col min="15624" max="15629" width="12.875" style="1" customWidth="1"/>
    <col min="15630" max="15630" width="10.625" style="1" customWidth="1"/>
    <col min="15631" max="15631" width="0" style="1" hidden="1" customWidth="1"/>
    <col min="15632" max="15878" width="10.625" style="1"/>
    <col min="15879" max="15879" width="33" style="1" customWidth="1"/>
    <col min="15880" max="15885" width="12.875" style="1" customWidth="1"/>
    <col min="15886" max="15886" width="10.625" style="1" customWidth="1"/>
    <col min="15887" max="15887" width="0" style="1" hidden="1" customWidth="1"/>
    <col min="15888" max="16134" width="10.625" style="1"/>
    <col min="16135" max="16135" width="33" style="1" customWidth="1"/>
    <col min="16136" max="16141" width="12.875" style="1" customWidth="1"/>
    <col min="16142" max="16142" width="10.625" style="1" customWidth="1"/>
    <col min="16143" max="16143" width="0" style="1" hidden="1" customWidth="1"/>
    <col min="16144" max="16384" width="10.625" style="1"/>
  </cols>
  <sheetData>
    <row r="1" spans="1:15" ht="19.5" customHeight="1">
      <c r="A1" s="28" t="s">
        <v>124</v>
      </c>
      <c r="B1" s="28"/>
    </row>
    <row r="2" spans="1:15" s="2" customFormat="1" ht="29.25" customHeight="1">
      <c r="A2" s="51" t="s">
        <v>123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"/>
      <c r="O2" s="1"/>
    </row>
    <row r="3" spans="1:15" s="2" customFormat="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0</v>
      </c>
      <c r="N3" s="1"/>
      <c r="O3" s="1"/>
    </row>
    <row r="4" spans="1:15" s="2" customFormat="1" ht="15.6" customHeight="1">
      <c r="A4" s="53" t="s">
        <v>1</v>
      </c>
      <c r="B4" s="55" t="s">
        <v>2</v>
      </c>
      <c r="C4" s="55"/>
      <c r="D4" s="55"/>
      <c r="E4" s="55" t="s">
        <v>3</v>
      </c>
      <c r="F4" s="55"/>
      <c r="G4" s="55"/>
      <c r="H4" s="56" t="s">
        <v>4</v>
      </c>
      <c r="I4" s="55" t="s">
        <v>5</v>
      </c>
      <c r="J4" s="55"/>
      <c r="K4" s="55"/>
      <c r="L4" s="57" t="s">
        <v>6</v>
      </c>
      <c r="M4" s="57" t="s">
        <v>7</v>
      </c>
      <c r="N4" s="1"/>
      <c r="O4" s="1"/>
    </row>
    <row r="5" spans="1:15" s="2" customFormat="1" ht="15.6" customHeight="1">
      <c r="A5" s="54"/>
      <c r="B5" s="29" t="s">
        <v>127</v>
      </c>
      <c r="C5" s="29" t="s">
        <v>125</v>
      </c>
      <c r="D5" s="29" t="s">
        <v>126</v>
      </c>
      <c r="E5" s="29" t="s">
        <v>127</v>
      </c>
      <c r="F5" s="29" t="s">
        <v>125</v>
      </c>
      <c r="G5" s="29" t="s">
        <v>126</v>
      </c>
      <c r="H5" s="56"/>
      <c r="I5" s="29" t="s">
        <v>127</v>
      </c>
      <c r="J5" s="29" t="s">
        <v>125</v>
      </c>
      <c r="K5" s="29" t="s">
        <v>126</v>
      </c>
      <c r="L5" s="58"/>
      <c r="M5" s="58"/>
      <c r="N5" s="1"/>
      <c r="O5" s="1"/>
    </row>
    <row r="6" spans="1:15" s="2" customFormat="1" ht="15.6" customHeight="1">
      <c r="A6" s="7" t="s">
        <v>8</v>
      </c>
      <c r="B6" s="8">
        <f>C6+D6</f>
        <v>201620</v>
      </c>
      <c r="C6" s="8">
        <v>159140</v>
      </c>
      <c r="D6" s="8">
        <f>D7+D12+D13</f>
        <v>42480</v>
      </c>
      <c r="E6" s="8">
        <f>F6+G6</f>
        <v>114305</v>
      </c>
      <c r="F6" s="8">
        <f t="shared" ref="F6:K6" si="0">F7+F12+F13</f>
        <v>88487</v>
      </c>
      <c r="G6" s="8">
        <f t="shared" si="0"/>
        <v>25818</v>
      </c>
      <c r="H6" s="11">
        <f>E6/B6*100</f>
        <v>56.693284396389245</v>
      </c>
      <c r="I6" s="8">
        <f>J6+K6</f>
        <v>105130</v>
      </c>
      <c r="J6" s="8">
        <f t="shared" si="0"/>
        <v>84031</v>
      </c>
      <c r="K6" s="8">
        <f t="shared" si="0"/>
        <v>21099</v>
      </c>
      <c r="L6" s="8">
        <f>E6-I6</f>
        <v>9175</v>
      </c>
      <c r="M6" s="11">
        <f>L6/I6*100</f>
        <v>8.7272900218776748</v>
      </c>
      <c r="N6" s="1"/>
      <c r="O6" s="1"/>
    </row>
    <row r="7" spans="1:15" s="2" customFormat="1" ht="15.6" customHeight="1">
      <c r="A7" s="7" t="s">
        <v>9</v>
      </c>
      <c r="B7" s="8">
        <f t="shared" ref="B7:B52" si="1">C7+D7</f>
        <v>134750</v>
      </c>
      <c r="C7" s="8">
        <v>104450</v>
      </c>
      <c r="D7" s="8">
        <f>D8+D11</f>
        <v>30300</v>
      </c>
      <c r="E7" s="8">
        <f t="shared" ref="E7:E53" si="2">F7+G7</f>
        <v>65832</v>
      </c>
      <c r="F7" s="8">
        <f t="shared" ref="F7:K7" si="3">F8+F11</f>
        <v>48619</v>
      </c>
      <c r="G7" s="8">
        <f t="shared" si="3"/>
        <v>17213</v>
      </c>
      <c r="H7" s="11">
        <f t="shared" ref="H7:H53" si="4">E7/B7*100</f>
        <v>48.854916512059368</v>
      </c>
      <c r="I7" s="8">
        <f t="shared" ref="I7:I53" si="5">J7+K7</f>
        <v>65759</v>
      </c>
      <c r="J7" s="8">
        <f t="shared" si="3"/>
        <v>51058</v>
      </c>
      <c r="K7" s="8">
        <f t="shared" si="3"/>
        <v>14701</v>
      </c>
      <c r="L7" s="8">
        <f t="shared" ref="L7:L53" si="6">E7-I7</f>
        <v>73</v>
      </c>
      <c r="M7" s="11">
        <f t="shared" ref="M7:M53" si="7">L7/I7*100</f>
        <v>0.11101142048997095</v>
      </c>
      <c r="N7" s="1"/>
      <c r="O7" s="1"/>
    </row>
    <row r="8" spans="1:15" s="2" customFormat="1" ht="15.6" customHeight="1">
      <c r="A8" s="7" t="s">
        <v>10</v>
      </c>
      <c r="B8" s="8">
        <f t="shared" si="1"/>
        <v>95650</v>
      </c>
      <c r="C8" s="8">
        <f>C9+C10</f>
        <v>71450</v>
      </c>
      <c r="D8" s="8">
        <f>D9+D10</f>
        <v>24200</v>
      </c>
      <c r="E8" s="8">
        <f t="shared" si="2"/>
        <v>45252</v>
      </c>
      <c r="F8" s="8">
        <f t="shared" ref="F8:K8" si="8">F9+F10</f>
        <v>30865</v>
      </c>
      <c r="G8" s="8">
        <f t="shared" si="8"/>
        <v>14387</v>
      </c>
      <c r="H8" s="11">
        <f t="shared" si="4"/>
        <v>47.309984317825403</v>
      </c>
      <c r="I8" s="8">
        <f t="shared" si="5"/>
        <v>46540</v>
      </c>
      <c r="J8" s="8">
        <f t="shared" si="8"/>
        <v>34877</v>
      </c>
      <c r="K8" s="8">
        <f t="shared" si="8"/>
        <v>11663</v>
      </c>
      <c r="L8" s="8">
        <f t="shared" si="6"/>
        <v>-1288</v>
      </c>
      <c r="M8" s="11">
        <f t="shared" si="7"/>
        <v>-2.7675118177911471</v>
      </c>
      <c r="N8" s="1"/>
      <c r="O8" s="1"/>
    </row>
    <row r="9" spans="1:15" s="2" customFormat="1" ht="15.6" customHeight="1">
      <c r="A9" s="7" t="s">
        <v>12</v>
      </c>
      <c r="B9" s="8">
        <f t="shared" si="1"/>
        <v>65500</v>
      </c>
      <c r="C9" s="8">
        <v>53100</v>
      </c>
      <c r="D9" s="8">
        <v>12400</v>
      </c>
      <c r="E9" s="8">
        <f t="shared" si="2"/>
        <v>26232</v>
      </c>
      <c r="F9" s="8">
        <v>20437</v>
      </c>
      <c r="G9" s="8">
        <v>5795</v>
      </c>
      <c r="H9" s="11">
        <f t="shared" si="4"/>
        <v>40.048854961832056</v>
      </c>
      <c r="I9" s="8">
        <f t="shared" si="5"/>
        <v>32518</v>
      </c>
      <c r="J9" s="8">
        <v>26474</v>
      </c>
      <c r="K9" s="8">
        <v>6044</v>
      </c>
      <c r="L9" s="8">
        <f t="shared" si="6"/>
        <v>-6286</v>
      </c>
      <c r="M9" s="11">
        <f t="shared" si="7"/>
        <v>-19.330832154499049</v>
      </c>
      <c r="N9" s="1"/>
      <c r="O9" s="1"/>
    </row>
    <row r="10" spans="1:15" s="2" customFormat="1" ht="15.6" customHeight="1">
      <c r="A10" s="7" t="s">
        <v>14</v>
      </c>
      <c r="B10" s="8">
        <f t="shared" si="1"/>
        <v>30150</v>
      </c>
      <c r="C10" s="8">
        <v>18350</v>
      </c>
      <c r="D10" s="8">
        <v>11800</v>
      </c>
      <c r="E10" s="8">
        <f t="shared" si="2"/>
        <v>19020</v>
      </c>
      <c r="F10" s="8">
        <v>10428</v>
      </c>
      <c r="G10" s="8">
        <v>8592</v>
      </c>
      <c r="H10" s="11">
        <f t="shared" si="4"/>
        <v>63.084577114427866</v>
      </c>
      <c r="I10" s="8">
        <f t="shared" si="5"/>
        <v>14022</v>
      </c>
      <c r="J10" s="8">
        <v>8403</v>
      </c>
      <c r="K10" s="8">
        <v>5619</v>
      </c>
      <c r="L10" s="8">
        <f t="shared" si="6"/>
        <v>4998</v>
      </c>
      <c r="M10" s="11">
        <f t="shared" si="7"/>
        <v>35.643988018827557</v>
      </c>
      <c r="N10" s="1"/>
      <c r="O10" s="1"/>
    </row>
    <row r="11" spans="1:15" s="2" customFormat="1" ht="15.6" customHeight="1">
      <c r="A11" s="7" t="s">
        <v>15</v>
      </c>
      <c r="B11" s="8">
        <f t="shared" si="1"/>
        <v>39100</v>
      </c>
      <c r="C11" s="8">
        <v>33000</v>
      </c>
      <c r="D11" s="8">
        <v>6100</v>
      </c>
      <c r="E11" s="8">
        <f t="shared" si="2"/>
        <v>20580</v>
      </c>
      <c r="F11" s="8">
        <v>17754</v>
      </c>
      <c r="G11" s="8">
        <v>2826</v>
      </c>
      <c r="H11" s="11">
        <f t="shared" si="4"/>
        <v>52.634271099744247</v>
      </c>
      <c r="I11" s="8">
        <f t="shared" si="5"/>
        <v>19219</v>
      </c>
      <c r="J11" s="8">
        <v>16181</v>
      </c>
      <c r="K11" s="8">
        <v>3038</v>
      </c>
      <c r="L11" s="8">
        <f t="shared" si="6"/>
        <v>1361</v>
      </c>
      <c r="M11" s="11">
        <f t="shared" si="7"/>
        <v>7.0815338987460326</v>
      </c>
      <c r="N11" s="1"/>
      <c r="O11" s="1"/>
    </row>
    <row r="12" spans="1:15" s="2" customFormat="1" ht="15.6" customHeight="1">
      <c r="A12" s="7" t="s">
        <v>17</v>
      </c>
      <c r="B12" s="8">
        <f t="shared" si="1"/>
        <v>0</v>
      </c>
      <c r="C12" s="8">
        <v>0</v>
      </c>
      <c r="D12" s="8">
        <v>0</v>
      </c>
      <c r="E12" s="8">
        <f t="shared" si="2"/>
        <v>254</v>
      </c>
      <c r="F12" s="8">
        <v>21</v>
      </c>
      <c r="G12" s="8">
        <v>233</v>
      </c>
      <c r="H12" s="11"/>
      <c r="I12" s="8">
        <f t="shared" si="5"/>
        <v>-434</v>
      </c>
      <c r="J12" s="8">
        <v>-430</v>
      </c>
      <c r="K12" s="8">
        <v>-4</v>
      </c>
      <c r="L12" s="8">
        <f t="shared" si="6"/>
        <v>688</v>
      </c>
      <c r="M12" s="11">
        <f t="shared" si="7"/>
        <v>-158.52534562211983</v>
      </c>
      <c r="N12" s="1"/>
      <c r="O12" s="1"/>
    </row>
    <row r="13" spans="1:15" s="2" customFormat="1" ht="15.6" customHeight="1">
      <c r="A13" s="7" t="s">
        <v>19</v>
      </c>
      <c r="B13" s="8">
        <f t="shared" si="1"/>
        <v>66870</v>
      </c>
      <c r="C13" s="8">
        <v>54690</v>
      </c>
      <c r="D13" s="8">
        <f>D14+D15</f>
        <v>12180</v>
      </c>
      <c r="E13" s="8">
        <f t="shared" si="2"/>
        <v>48219</v>
      </c>
      <c r="F13" s="8">
        <f t="shared" ref="F13:K13" si="9">F14+F15</f>
        <v>39847</v>
      </c>
      <c r="G13" s="8">
        <f t="shared" si="9"/>
        <v>8372</v>
      </c>
      <c r="H13" s="11">
        <f t="shared" si="4"/>
        <v>72.108568864961867</v>
      </c>
      <c r="I13" s="8">
        <f t="shared" si="5"/>
        <v>39805</v>
      </c>
      <c r="J13" s="8">
        <f t="shared" si="9"/>
        <v>33403</v>
      </c>
      <c r="K13" s="8">
        <f t="shared" si="9"/>
        <v>6402</v>
      </c>
      <c r="L13" s="8">
        <f t="shared" si="6"/>
        <v>8414</v>
      </c>
      <c r="M13" s="11">
        <f t="shared" si="7"/>
        <v>21.138047983921616</v>
      </c>
      <c r="N13" s="1"/>
      <c r="O13" s="1"/>
    </row>
    <row r="14" spans="1:15" s="2" customFormat="1" ht="15.6" customHeight="1">
      <c r="A14" s="7" t="s">
        <v>20</v>
      </c>
      <c r="B14" s="8">
        <f t="shared" si="1"/>
        <v>46200</v>
      </c>
      <c r="C14" s="8">
        <v>35100</v>
      </c>
      <c r="D14" s="8">
        <v>11100</v>
      </c>
      <c r="E14" s="8">
        <f t="shared" si="2"/>
        <v>32222</v>
      </c>
      <c r="F14" s="8">
        <v>24716</v>
      </c>
      <c r="G14" s="8">
        <v>7506</v>
      </c>
      <c r="H14" s="11">
        <f t="shared" si="4"/>
        <v>69.744588744588739</v>
      </c>
      <c r="I14" s="8">
        <f t="shared" si="5"/>
        <v>27705</v>
      </c>
      <c r="J14" s="8">
        <v>21809</v>
      </c>
      <c r="K14" s="8">
        <v>5896</v>
      </c>
      <c r="L14" s="8">
        <f t="shared" si="6"/>
        <v>4517</v>
      </c>
      <c r="M14" s="11">
        <f t="shared" si="7"/>
        <v>16.303916260602779</v>
      </c>
      <c r="N14" s="1"/>
      <c r="O14" s="1"/>
    </row>
    <row r="15" spans="1:15" s="2" customFormat="1" ht="15.6" customHeight="1">
      <c r="A15" s="7" t="s">
        <v>22</v>
      </c>
      <c r="B15" s="8">
        <f t="shared" si="1"/>
        <v>20670</v>
      </c>
      <c r="C15" s="8">
        <v>19590</v>
      </c>
      <c r="D15" s="8">
        <v>1080</v>
      </c>
      <c r="E15" s="8">
        <f t="shared" si="2"/>
        <v>15997</v>
      </c>
      <c r="F15" s="8">
        <v>15131</v>
      </c>
      <c r="G15" s="8">
        <v>866</v>
      </c>
      <c r="H15" s="11">
        <f t="shared" si="4"/>
        <v>77.392356071601355</v>
      </c>
      <c r="I15" s="8">
        <f t="shared" si="5"/>
        <v>12100</v>
      </c>
      <c r="J15" s="8">
        <v>11594</v>
      </c>
      <c r="K15" s="8">
        <v>506</v>
      </c>
      <c r="L15" s="8">
        <f t="shared" si="6"/>
        <v>3897</v>
      </c>
      <c r="M15" s="11">
        <f t="shared" si="7"/>
        <v>32.206611570247937</v>
      </c>
      <c r="N15" s="1"/>
      <c r="O15" s="1"/>
    </row>
    <row r="16" spans="1:15" s="2" customFormat="1" ht="15.6" customHeight="1">
      <c r="A16" s="7" t="s">
        <v>24</v>
      </c>
      <c r="B16" s="8">
        <f t="shared" si="1"/>
        <v>45888</v>
      </c>
      <c r="C16" s="8">
        <v>35080</v>
      </c>
      <c r="D16" s="8">
        <f>D17+D20+D21+D22+D23</f>
        <v>10808</v>
      </c>
      <c r="E16" s="8">
        <f t="shared" si="2"/>
        <v>28104</v>
      </c>
      <c r="F16" s="8">
        <f t="shared" ref="F16:K16" si="10">F17+F20+F21+F22+F23</f>
        <v>21165</v>
      </c>
      <c r="G16" s="8">
        <f t="shared" si="10"/>
        <v>6939</v>
      </c>
      <c r="H16" s="11">
        <f t="shared" si="4"/>
        <v>61.244769874476987</v>
      </c>
      <c r="I16" s="8">
        <f t="shared" si="5"/>
        <v>25459</v>
      </c>
      <c r="J16" s="8">
        <f t="shared" si="10"/>
        <v>20162</v>
      </c>
      <c r="K16" s="8">
        <f t="shared" si="10"/>
        <v>5297</v>
      </c>
      <c r="L16" s="8">
        <f t="shared" si="6"/>
        <v>2645</v>
      </c>
      <c r="M16" s="11">
        <f t="shared" si="7"/>
        <v>10.38925330924231</v>
      </c>
      <c r="N16" s="1"/>
      <c r="O16" s="1"/>
    </row>
    <row r="17" spans="1:15" s="2" customFormat="1" ht="15.6" customHeight="1">
      <c r="A17" s="7" t="s">
        <v>26</v>
      </c>
      <c r="B17" s="8">
        <f t="shared" si="1"/>
        <v>33020</v>
      </c>
      <c r="C17" s="8">
        <v>24332</v>
      </c>
      <c r="D17" s="8">
        <f>D18+D19</f>
        <v>8688</v>
      </c>
      <c r="E17" s="8">
        <f t="shared" si="2"/>
        <v>18724</v>
      </c>
      <c r="F17" s="8">
        <f t="shared" ref="F17:K17" si="11">F18+F19</f>
        <v>13347</v>
      </c>
      <c r="G17" s="8">
        <f t="shared" si="11"/>
        <v>5377</v>
      </c>
      <c r="H17" s="11">
        <f t="shared" si="4"/>
        <v>56.705027256208361</v>
      </c>
      <c r="I17" s="8">
        <f t="shared" si="5"/>
        <v>18091</v>
      </c>
      <c r="J17" s="8">
        <f t="shared" si="11"/>
        <v>13902</v>
      </c>
      <c r="K17" s="8">
        <f t="shared" si="11"/>
        <v>4189</v>
      </c>
      <c r="L17" s="8">
        <f t="shared" si="6"/>
        <v>633</v>
      </c>
      <c r="M17" s="11">
        <f t="shared" si="7"/>
        <v>3.4989773920734066</v>
      </c>
      <c r="N17" s="1"/>
      <c r="O17" s="1"/>
    </row>
    <row r="18" spans="1:15" s="2" customFormat="1" ht="15.6" customHeight="1">
      <c r="A18" s="7" t="s">
        <v>28</v>
      </c>
      <c r="B18" s="8">
        <f t="shared" si="1"/>
        <v>20960</v>
      </c>
      <c r="C18" s="8">
        <v>16992</v>
      </c>
      <c r="D18" s="8">
        <v>3968</v>
      </c>
      <c r="E18" s="8">
        <f t="shared" si="2"/>
        <v>8395</v>
      </c>
      <c r="F18" s="8">
        <v>6540</v>
      </c>
      <c r="G18" s="8">
        <v>1855</v>
      </c>
      <c r="H18" s="11">
        <f t="shared" si="4"/>
        <v>40.05248091603054</v>
      </c>
      <c r="I18" s="8">
        <f t="shared" si="5"/>
        <v>10406</v>
      </c>
      <c r="J18" s="8">
        <v>8472</v>
      </c>
      <c r="K18" s="8">
        <v>1934</v>
      </c>
      <c r="L18" s="8">
        <f t="shared" si="6"/>
        <v>-2011</v>
      </c>
      <c r="M18" s="11">
        <f t="shared" si="7"/>
        <v>-19.325389198539305</v>
      </c>
      <c r="N18" s="1"/>
      <c r="O18" s="1"/>
    </row>
    <row r="19" spans="1:15" s="2" customFormat="1" ht="15.6" customHeight="1">
      <c r="A19" s="7" t="s">
        <v>29</v>
      </c>
      <c r="B19" s="8">
        <f t="shared" si="1"/>
        <v>12060</v>
      </c>
      <c r="C19" s="8">
        <v>7340</v>
      </c>
      <c r="D19" s="8">
        <v>4720</v>
      </c>
      <c r="E19" s="8">
        <f t="shared" si="2"/>
        <v>10329</v>
      </c>
      <c r="F19" s="8">
        <v>6807</v>
      </c>
      <c r="G19" s="8">
        <v>3522</v>
      </c>
      <c r="H19" s="11">
        <f t="shared" si="4"/>
        <v>85.646766169154233</v>
      </c>
      <c r="I19" s="8">
        <f t="shared" si="5"/>
        <v>7685</v>
      </c>
      <c r="J19" s="8">
        <v>5430</v>
      </c>
      <c r="K19" s="8">
        <v>2255</v>
      </c>
      <c r="L19" s="8">
        <f t="shared" si="6"/>
        <v>2644</v>
      </c>
      <c r="M19" s="11">
        <f t="shared" si="7"/>
        <v>34.40468445022772</v>
      </c>
      <c r="N19" s="1"/>
      <c r="O19" s="1"/>
    </row>
    <row r="20" spans="1:15" s="2" customFormat="1" ht="15.6" customHeight="1">
      <c r="A20" s="7" t="s">
        <v>30</v>
      </c>
      <c r="B20" s="8">
        <f t="shared" si="1"/>
        <v>0</v>
      </c>
      <c r="C20" s="8">
        <v>0</v>
      </c>
      <c r="D20" s="8">
        <v>0</v>
      </c>
      <c r="E20" s="8">
        <f t="shared" si="2"/>
        <v>101</v>
      </c>
      <c r="F20" s="8">
        <v>8</v>
      </c>
      <c r="G20" s="8">
        <v>93</v>
      </c>
      <c r="H20" s="11"/>
      <c r="I20" s="8">
        <f t="shared" si="5"/>
        <v>-171</v>
      </c>
      <c r="J20" s="8">
        <v>-170</v>
      </c>
      <c r="K20" s="8">
        <v>-1</v>
      </c>
      <c r="L20" s="8">
        <f t="shared" si="6"/>
        <v>272</v>
      </c>
      <c r="M20" s="11">
        <f t="shared" si="7"/>
        <v>-159.06432748538012</v>
      </c>
      <c r="N20" s="1"/>
      <c r="O20" s="1"/>
    </row>
    <row r="21" spans="1:15" s="2" customFormat="1" ht="15.6" customHeight="1">
      <c r="A21" s="7" t="s">
        <v>31</v>
      </c>
      <c r="B21" s="8">
        <f t="shared" si="1"/>
        <v>7700</v>
      </c>
      <c r="C21" s="8">
        <v>5850</v>
      </c>
      <c r="D21" s="8">
        <v>1850</v>
      </c>
      <c r="E21" s="8">
        <f t="shared" si="2"/>
        <v>5273</v>
      </c>
      <c r="F21" s="8">
        <v>4022</v>
      </c>
      <c r="G21" s="8">
        <v>1251</v>
      </c>
      <c r="H21" s="11">
        <f t="shared" si="4"/>
        <v>68.480519480519476</v>
      </c>
      <c r="I21" s="8">
        <f t="shared" si="5"/>
        <v>4514</v>
      </c>
      <c r="J21" s="8">
        <v>3531</v>
      </c>
      <c r="K21" s="8">
        <v>983</v>
      </c>
      <c r="L21" s="8">
        <f t="shared" si="6"/>
        <v>759</v>
      </c>
      <c r="M21" s="11">
        <f t="shared" si="7"/>
        <v>16.814355338945504</v>
      </c>
      <c r="N21" s="1"/>
      <c r="O21" s="1"/>
    </row>
    <row r="22" spans="1:15" s="2" customFormat="1" ht="15.6" customHeight="1">
      <c r="A22" s="7" t="s">
        <v>32</v>
      </c>
      <c r="B22" s="8">
        <f t="shared" si="1"/>
        <v>5168</v>
      </c>
      <c r="C22" s="8">
        <v>4898</v>
      </c>
      <c r="D22" s="8">
        <v>270</v>
      </c>
      <c r="E22" s="8">
        <f t="shared" si="2"/>
        <v>4000</v>
      </c>
      <c r="F22" s="8">
        <v>3783</v>
      </c>
      <c r="G22" s="8">
        <v>217</v>
      </c>
      <c r="H22" s="11">
        <f t="shared" si="4"/>
        <v>77.399380804953566</v>
      </c>
      <c r="I22" s="8">
        <f t="shared" si="5"/>
        <v>3025</v>
      </c>
      <c r="J22" s="8">
        <v>2899</v>
      </c>
      <c r="K22" s="8">
        <v>126</v>
      </c>
      <c r="L22" s="8">
        <f t="shared" si="6"/>
        <v>975</v>
      </c>
      <c r="M22" s="11">
        <f t="shared" si="7"/>
        <v>32.231404958677686</v>
      </c>
      <c r="N22" s="1"/>
      <c r="O22" s="1"/>
    </row>
    <row r="23" spans="1:15" s="2" customFormat="1" ht="15.6" customHeight="1">
      <c r="A23" s="7" t="s">
        <v>33</v>
      </c>
      <c r="B23" s="8">
        <f t="shared" si="1"/>
        <v>0</v>
      </c>
      <c r="C23" s="8">
        <v>0</v>
      </c>
      <c r="D23" s="8">
        <v>0</v>
      </c>
      <c r="E23" s="8">
        <f t="shared" si="2"/>
        <v>6</v>
      </c>
      <c r="F23" s="8">
        <v>5</v>
      </c>
      <c r="G23" s="8">
        <v>1</v>
      </c>
      <c r="H23" s="11"/>
      <c r="I23" s="8">
        <f t="shared" si="5"/>
        <v>0</v>
      </c>
      <c r="J23" s="8">
        <v>0</v>
      </c>
      <c r="K23" s="8">
        <v>0</v>
      </c>
      <c r="L23" s="8">
        <f t="shared" si="6"/>
        <v>6</v>
      </c>
      <c r="M23" s="11"/>
      <c r="N23" s="1"/>
      <c r="O23" s="1"/>
    </row>
    <row r="24" spans="1:15" s="2" customFormat="1" ht="15.6" customHeight="1">
      <c r="A24" s="7" t="s">
        <v>34</v>
      </c>
      <c r="B24" s="8">
        <f t="shared" si="1"/>
        <v>299092</v>
      </c>
      <c r="C24" s="8">
        <f>C25+C43</f>
        <v>210880</v>
      </c>
      <c r="D24" s="8">
        <f>D25+D43</f>
        <v>88212</v>
      </c>
      <c r="E24" s="8">
        <f t="shared" si="2"/>
        <v>154002</v>
      </c>
      <c r="F24" s="8">
        <f t="shared" ref="F24:K24" si="12">F25+F43</f>
        <v>102632</v>
      </c>
      <c r="G24" s="8">
        <f t="shared" si="12"/>
        <v>51370</v>
      </c>
      <c r="H24" s="11">
        <f t="shared" si="4"/>
        <v>51.489842590239789</v>
      </c>
      <c r="I24" s="8">
        <f t="shared" si="5"/>
        <v>145486</v>
      </c>
      <c r="J24" s="8">
        <f t="shared" si="12"/>
        <v>97073</v>
      </c>
      <c r="K24" s="8">
        <f t="shared" si="12"/>
        <v>48413</v>
      </c>
      <c r="L24" s="8">
        <f t="shared" si="6"/>
        <v>8516</v>
      </c>
      <c r="M24" s="11">
        <f t="shared" si="7"/>
        <v>5.8534841840452003</v>
      </c>
      <c r="N24" s="1"/>
      <c r="O24" s="1"/>
    </row>
    <row r="25" spans="1:15" s="2" customFormat="1" ht="15.6" customHeight="1">
      <c r="A25" s="7" t="s">
        <v>36</v>
      </c>
      <c r="B25" s="8">
        <f t="shared" si="1"/>
        <v>191599</v>
      </c>
      <c r="C25" s="8">
        <v>120987</v>
      </c>
      <c r="D25" s="8">
        <f>D26+D29+D30+D31+D32+D33+D34+D35+D36+D37+D38+D39+D40+D41+D42</f>
        <v>70612</v>
      </c>
      <c r="E25" s="8">
        <f t="shared" si="2"/>
        <v>100964</v>
      </c>
      <c r="F25" s="8">
        <f t="shared" ref="F25:K25" si="13">F26+F29+F30+F31+F32+F33+F34+F35+F36+F37+F38+F39+F40+F41+F42</f>
        <v>65402</v>
      </c>
      <c r="G25" s="8">
        <f t="shared" si="13"/>
        <v>35562</v>
      </c>
      <c r="H25" s="11">
        <f t="shared" si="4"/>
        <v>52.69547335842045</v>
      </c>
      <c r="I25" s="8">
        <f t="shared" si="5"/>
        <v>91754</v>
      </c>
      <c r="J25" s="8">
        <f t="shared" si="13"/>
        <v>59781</v>
      </c>
      <c r="K25" s="8">
        <f t="shared" si="13"/>
        <v>31973</v>
      </c>
      <c r="L25" s="8">
        <f t="shared" si="6"/>
        <v>9210</v>
      </c>
      <c r="M25" s="11">
        <f t="shared" si="7"/>
        <v>10.037709527650021</v>
      </c>
      <c r="N25" s="1"/>
      <c r="O25" s="1"/>
    </row>
    <row r="26" spans="1:15" s="2" customFormat="1" ht="15.6" customHeight="1">
      <c r="A26" s="7" t="s">
        <v>37</v>
      </c>
      <c r="B26" s="8">
        <f t="shared" si="1"/>
        <v>62630</v>
      </c>
      <c r="C26" s="8">
        <v>47118</v>
      </c>
      <c r="D26" s="8">
        <f>D27+D28</f>
        <v>15512</v>
      </c>
      <c r="E26" s="8">
        <f t="shared" si="2"/>
        <v>26530</v>
      </c>
      <c r="F26" s="8">
        <f t="shared" ref="F26:K26" si="14">F27+F28</f>
        <v>17518</v>
      </c>
      <c r="G26" s="8">
        <f t="shared" si="14"/>
        <v>9012</v>
      </c>
      <c r="H26" s="11">
        <f t="shared" si="4"/>
        <v>42.35989142583427</v>
      </c>
      <c r="I26" s="8">
        <f t="shared" si="5"/>
        <v>28450</v>
      </c>
      <c r="J26" s="8">
        <f t="shared" si="14"/>
        <v>20975</v>
      </c>
      <c r="K26" s="8">
        <f t="shared" si="14"/>
        <v>7475</v>
      </c>
      <c r="L26" s="8">
        <f t="shared" si="6"/>
        <v>-1920</v>
      </c>
      <c r="M26" s="11">
        <f t="shared" si="7"/>
        <v>-6.748681898066784</v>
      </c>
      <c r="N26" s="1"/>
      <c r="O26" s="1"/>
    </row>
    <row r="27" spans="1:15" s="2" customFormat="1" ht="15.6" customHeight="1">
      <c r="A27" s="7" t="s">
        <v>39</v>
      </c>
      <c r="B27" s="8">
        <f t="shared" si="1"/>
        <v>44540</v>
      </c>
      <c r="C27" s="8">
        <v>36108</v>
      </c>
      <c r="D27" s="8">
        <v>8432</v>
      </c>
      <c r="E27" s="8">
        <f t="shared" si="2"/>
        <v>17838</v>
      </c>
      <c r="F27" s="8">
        <v>13897</v>
      </c>
      <c r="G27" s="8">
        <v>3941</v>
      </c>
      <c r="H27" s="11">
        <f t="shared" si="4"/>
        <v>40.049393803322857</v>
      </c>
      <c r="I27" s="8">
        <f t="shared" si="5"/>
        <v>22113</v>
      </c>
      <c r="J27" s="8">
        <v>18002</v>
      </c>
      <c r="K27" s="8">
        <v>4111</v>
      </c>
      <c r="L27" s="8">
        <f t="shared" si="6"/>
        <v>-4275</v>
      </c>
      <c r="M27" s="11">
        <f t="shared" si="7"/>
        <v>-19.332519332519333</v>
      </c>
      <c r="N27" s="1"/>
      <c r="O27" s="1"/>
    </row>
    <row r="28" spans="1:15" s="2" customFormat="1" ht="15.6" customHeight="1">
      <c r="A28" s="7" t="s">
        <v>41</v>
      </c>
      <c r="B28" s="8">
        <f t="shared" si="1"/>
        <v>18090</v>
      </c>
      <c r="C28" s="8">
        <v>11010</v>
      </c>
      <c r="D28" s="8">
        <v>7080</v>
      </c>
      <c r="E28" s="8">
        <f t="shared" si="2"/>
        <v>8692</v>
      </c>
      <c r="F28" s="8">
        <v>3621</v>
      </c>
      <c r="G28" s="8">
        <v>5071</v>
      </c>
      <c r="H28" s="11">
        <f t="shared" si="4"/>
        <v>48.048645660585962</v>
      </c>
      <c r="I28" s="8">
        <f t="shared" si="5"/>
        <v>6337</v>
      </c>
      <c r="J28" s="8">
        <v>2973</v>
      </c>
      <c r="K28" s="8">
        <v>3364</v>
      </c>
      <c r="L28" s="8">
        <f t="shared" si="6"/>
        <v>2355</v>
      </c>
      <c r="M28" s="11">
        <f t="shared" si="7"/>
        <v>37.162695281679028</v>
      </c>
      <c r="N28" s="1"/>
      <c r="O28" s="1"/>
    </row>
    <row r="29" spans="1:15" s="2" customFormat="1" ht="15.6" customHeight="1">
      <c r="A29" s="7" t="s">
        <v>43</v>
      </c>
      <c r="B29" s="8">
        <f t="shared" si="1"/>
        <v>0</v>
      </c>
      <c r="C29" s="8">
        <v>0</v>
      </c>
      <c r="D29" s="8">
        <v>0</v>
      </c>
      <c r="E29" s="8">
        <f t="shared" si="2"/>
        <v>152</v>
      </c>
      <c r="F29" s="8">
        <v>13</v>
      </c>
      <c r="G29" s="8">
        <v>139</v>
      </c>
      <c r="H29" s="11"/>
      <c r="I29" s="8">
        <f t="shared" si="5"/>
        <v>-263</v>
      </c>
      <c r="J29" s="8">
        <v>-259</v>
      </c>
      <c r="K29" s="8">
        <v>-4</v>
      </c>
      <c r="L29" s="8">
        <f t="shared" si="6"/>
        <v>415</v>
      </c>
      <c r="M29" s="11">
        <f t="shared" si="7"/>
        <v>-157.79467680608366</v>
      </c>
      <c r="N29" s="1"/>
      <c r="O29" s="1"/>
    </row>
    <row r="30" spans="1:15" s="2" customFormat="1" ht="15.6" customHeight="1">
      <c r="A30" s="7" t="s">
        <v>45</v>
      </c>
      <c r="B30" s="8">
        <f t="shared" si="1"/>
        <v>23100</v>
      </c>
      <c r="C30" s="8">
        <v>17550</v>
      </c>
      <c r="D30" s="8">
        <v>5550</v>
      </c>
      <c r="E30" s="8">
        <f t="shared" si="2"/>
        <v>15820</v>
      </c>
      <c r="F30" s="8">
        <v>12065</v>
      </c>
      <c r="G30" s="8">
        <v>3755</v>
      </c>
      <c r="H30" s="11">
        <f t="shared" si="4"/>
        <v>68.484848484848484</v>
      </c>
      <c r="I30" s="8">
        <f t="shared" si="5"/>
        <v>13542</v>
      </c>
      <c r="J30" s="8">
        <v>10594</v>
      </c>
      <c r="K30" s="8">
        <v>2948</v>
      </c>
      <c r="L30" s="8">
        <f t="shared" si="6"/>
        <v>2278</v>
      </c>
      <c r="M30" s="11">
        <f t="shared" si="7"/>
        <v>16.821739772559443</v>
      </c>
      <c r="N30" s="1"/>
      <c r="O30" s="1"/>
    </row>
    <row r="31" spans="1:15" s="2" customFormat="1" ht="15.6" customHeight="1">
      <c r="A31" s="7" t="s">
        <v>47</v>
      </c>
      <c r="B31" s="8">
        <f t="shared" si="1"/>
        <v>8613</v>
      </c>
      <c r="C31" s="8">
        <v>8163</v>
      </c>
      <c r="D31" s="8">
        <v>450</v>
      </c>
      <c r="E31" s="8">
        <f t="shared" si="2"/>
        <v>6666</v>
      </c>
      <c r="F31" s="8">
        <v>6305</v>
      </c>
      <c r="G31" s="8">
        <v>361</v>
      </c>
      <c r="H31" s="11">
        <f t="shared" si="4"/>
        <v>77.394636015325673</v>
      </c>
      <c r="I31" s="8">
        <f t="shared" si="5"/>
        <v>5044</v>
      </c>
      <c r="J31" s="8">
        <v>4833</v>
      </c>
      <c r="K31" s="8">
        <v>211</v>
      </c>
      <c r="L31" s="8">
        <f t="shared" si="6"/>
        <v>1622</v>
      </c>
      <c r="M31" s="11">
        <f t="shared" si="7"/>
        <v>32.157018239492466</v>
      </c>
      <c r="N31" s="1"/>
      <c r="O31" s="1"/>
    </row>
    <row r="32" spans="1:15" s="2" customFormat="1" ht="15.6" customHeight="1">
      <c r="A32" s="7" t="s">
        <v>49</v>
      </c>
      <c r="B32" s="8">
        <f t="shared" si="1"/>
        <v>0</v>
      </c>
      <c r="C32" s="8">
        <v>0</v>
      </c>
      <c r="D32" s="8">
        <v>0</v>
      </c>
      <c r="E32" s="8">
        <f t="shared" si="2"/>
        <v>6</v>
      </c>
      <c r="F32" s="8">
        <v>0</v>
      </c>
      <c r="G32" s="8">
        <v>6</v>
      </c>
      <c r="H32" s="11"/>
      <c r="I32" s="8">
        <f t="shared" si="5"/>
        <v>5</v>
      </c>
      <c r="J32" s="8">
        <v>0</v>
      </c>
      <c r="K32" s="8">
        <v>5</v>
      </c>
      <c r="L32" s="8">
        <f t="shared" si="6"/>
        <v>1</v>
      </c>
      <c r="M32" s="11">
        <f t="shared" si="7"/>
        <v>20</v>
      </c>
      <c r="N32" s="1"/>
      <c r="O32" s="1"/>
    </row>
    <row r="33" spans="1:15" s="2" customFormat="1" ht="15.6" customHeight="1">
      <c r="A33" s="7" t="s">
        <v>51</v>
      </c>
      <c r="B33" s="8">
        <f t="shared" si="1"/>
        <v>14700</v>
      </c>
      <c r="C33" s="8">
        <v>11000</v>
      </c>
      <c r="D33" s="8">
        <v>3700</v>
      </c>
      <c r="E33" s="8">
        <f t="shared" si="2"/>
        <v>8108</v>
      </c>
      <c r="F33" s="8">
        <v>5951</v>
      </c>
      <c r="G33" s="8">
        <v>2157</v>
      </c>
      <c r="H33" s="11">
        <f t="shared" si="4"/>
        <v>55.156462585034014</v>
      </c>
      <c r="I33" s="8">
        <f t="shared" si="5"/>
        <v>7875</v>
      </c>
      <c r="J33" s="8">
        <v>6070</v>
      </c>
      <c r="K33" s="8">
        <v>1805</v>
      </c>
      <c r="L33" s="8">
        <f t="shared" si="6"/>
        <v>233</v>
      </c>
      <c r="M33" s="11">
        <f t="shared" si="7"/>
        <v>2.9587301587301584</v>
      </c>
      <c r="N33" s="1"/>
      <c r="O33" s="1"/>
    </row>
    <row r="34" spans="1:15" s="2" customFormat="1" ht="15.6" customHeight="1">
      <c r="A34" s="7" t="s">
        <v>53</v>
      </c>
      <c r="B34" s="8">
        <f t="shared" si="1"/>
        <v>6330</v>
      </c>
      <c r="C34" s="8">
        <v>5500</v>
      </c>
      <c r="D34" s="8">
        <v>830</v>
      </c>
      <c r="E34" s="8">
        <f t="shared" si="2"/>
        <v>3591</v>
      </c>
      <c r="F34" s="8">
        <v>3135</v>
      </c>
      <c r="G34" s="8">
        <v>456</v>
      </c>
      <c r="H34" s="11">
        <f t="shared" si="4"/>
        <v>56.729857819905213</v>
      </c>
      <c r="I34" s="8">
        <f t="shared" si="5"/>
        <v>3114</v>
      </c>
      <c r="J34" s="8">
        <v>2684</v>
      </c>
      <c r="K34" s="8">
        <v>430</v>
      </c>
      <c r="L34" s="8">
        <f t="shared" si="6"/>
        <v>477</v>
      </c>
      <c r="M34" s="11">
        <f t="shared" si="7"/>
        <v>15.317919075144509</v>
      </c>
      <c r="N34" s="1"/>
      <c r="O34" s="1"/>
    </row>
    <row r="35" spans="1:15" s="2" customFormat="1" ht="15.6" customHeight="1">
      <c r="A35" s="7" t="s">
        <v>55</v>
      </c>
      <c r="B35" s="8">
        <f t="shared" si="1"/>
        <v>4900</v>
      </c>
      <c r="C35" s="8">
        <v>3500</v>
      </c>
      <c r="D35" s="8">
        <v>1400</v>
      </c>
      <c r="E35" s="8">
        <f t="shared" si="2"/>
        <v>2328</v>
      </c>
      <c r="F35" s="8">
        <v>1701</v>
      </c>
      <c r="G35" s="8">
        <v>627</v>
      </c>
      <c r="H35" s="11">
        <f t="shared" si="4"/>
        <v>47.510204081632651</v>
      </c>
      <c r="I35" s="8">
        <f t="shared" si="5"/>
        <v>2065</v>
      </c>
      <c r="J35" s="8">
        <v>1587</v>
      </c>
      <c r="K35" s="8">
        <v>478</v>
      </c>
      <c r="L35" s="8">
        <f t="shared" si="6"/>
        <v>263</v>
      </c>
      <c r="M35" s="11">
        <f t="shared" si="7"/>
        <v>12.736077481840194</v>
      </c>
      <c r="N35" s="1"/>
      <c r="O35" s="1"/>
    </row>
    <row r="36" spans="1:15" s="2" customFormat="1" ht="15.6" customHeight="1">
      <c r="A36" s="7" t="s">
        <v>57</v>
      </c>
      <c r="B36" s="8">
        <f t="shared" si="1"/>
        <v>5000</v>
      </c>
      <c r="C36" s="8">
        <v>3600</v>
      </c>
      <c r="D36" s="8">
        <v>1400</v>
      </c>
      <c r="E36" s="8">
        <f t="shared" si="2"/>
        <v>2412</v>
      </c>
      <c r="F36" s="8">
        <v>1739</v>
      </c>
      <c r="G36" s="8">
        <v>673</v>
      </c>
      <c r="H36" s="11">
        <f t="shared" si="4"/>
        <v>48.24</v>
      </c>
      <c r="I36" s="8">
        <f t="shared" si="5"/>
        <v>2567</v>
      </c>
      <c r="J36" s="8">
        <v>1787</v>
      </c>
      <c r="K36" s="8">
        <v>780</v>
      </c>
      <c r="L36" s="8">
        <f t="shared" si="6"/>
        <v>-155</v>
      </c>
      <c r="M36" s="11">
        <f t="shared" si="7"/>
        <v>-6.0381768601480328</v>
      </c>
      <c r="N36" s="1"/>
      <c r="O36" s="1"/>
    </row>
    <row r="37" spans="1:15" s="2" customFormat="1" ht="15.6" customHeight="1">
      <c r="A37" s="7" t="s">
        <v>59</v>
      </c>
      <c r="B37" s="8">
        <f t="shared" si="1"/>
        <v>12230</v>
      </c>
      <c r="C37" s="8">
        <v>5900</v>
      </c>
      <c r="D37" s="8">
        <v>6330</v>
      </c>
      <c r="E37" s="8">
        <f t="shared" si="2"/>
        <v>8569</v>
      </c>
      <c r="F37" s="8">
        <v>4304</v>
      </c>
      <c r="G37" s="8">
        <v>4265</v>
      </c>
      <c r="H37" s="11">
        <f t="shared" si="4"/>
        <v>70.065412919051511</v>
      </c>
      <c r="I37" s="8">
        <f t="shared" si="5"/>
        <v>5751</v>
      </c>
      <c r="J37" s="8">
        <v>2565</v>
      </c>
      <c r="K37" s="8">
        <v>3186</v>
      </c>
      <c r="L37" s="8">
        <f t="shared" si="6"/>
        <v>2818</v>
      </c>
      <c r="M37" s="11">
        <f t="shared" si="7"/>
        <v>49.00017388280299</v>
      </c>
      <c r="N37" s="1"/>
      <c r="O37" s="1"/>
    </row>
    <row r="38" spans="1:15" s="2" customFormat="1" ht="15.6" customHeight="1">
      <c r="A38" s="7" t="s">
        <v>61</v>
      </c>
      <c r="B38" s="8">
        <f t="shared" si="1"/>
        <v>2700</v>
      </c>
      <c r="C38" s="8">
        <v>1750</v>
      </c>
      <c r="D38" s="8">
        <v>950</v>
      </c>
      <c r="E38" s="8">
        <f t="shared" si="2"/>
        <v>1566</v>
      </c>
      <c r="F38" s="8">
        <v>1109</v>
      </c>
      <c r="G38" s="8">
        <v>457</v>
      </c>
      <c r="H38" s="11">
        <f t="shared" si="4"/>
        <v>57.999999999999993</v>
      </c>
      <c r="I38" s="8">
        <f t="shared" si="5"/>
        <v>1428</v>
      </c>
      <c r="J38" s="8">
        <v>901</v>
      </c>
      <c r="K38" s="8">
        <v>527</v>
      </c>
      <c r="L38" s="8">
        <f t="shared" si="6"/>
        <v>138</v>
      </c>
      <c r="M38" s="11">
        <f t="shared" si="7"/>
        <v>9.6638655462184886</v>
      </c>
      <c r="N38" s="1"/>
      <c r="O38" s="1"/>
    </row>
    <row r="39" spans="1:15" s="2" customFormat="1" ht="15.6" customHeight="1">
      <c r="A39" s="7" t="s">
        <v>63</v>
      </c>
      <c r="B39" s="8">
        <f t="shared" si="1"/>
        <v>23590</v>
      </c>
      <c r="C39" s="8">
        <v>0</v>
      </c>
      <c r="D39" s="8">
        <v>23590</v>
      </c>
      <c r="E39" s="8">
        <f t="shared" si="2"/>
        <v>3219</v>
      </c>
      <c r="F39" s="8">
        <v>0</v>
      </c>
      <c r="G39" s="8">
        <v>3219</v>
      </c>
      <c r="H39" s="11">
        <f t="shared" si="4"/>
        <v>13.645612547689698</v>
      </c>
      <c r="I39" s="8">
        <f t="shared" si="5"/>
        <v>8892</v>
      </c>
      <c r="J39" s="8">
        <v>0</v>
      </c>
      <c r="K39" s="8">
        <v>8892</v>
      </c>
      <c r="L39" s="8">
        <f t="shared" si="6"/>
        <v>-5673</v>
      </c>
      <c r="M39" s="11">
        <f t="shared" si="7"/>
        <v>-63.798920377867752</v>
      </c>
      <c r="N39" s="1"/>
      <c r="O39" s="1"/>
    </row>
    <row r="40" spans="1:15" s="2" customFormat="1" ht="15.6" customHeight="1">
      <c r="A40" s="7" t="s">
        <v>65</v>
      </c>
      <c r="B40" s="8">
        <f t="shared" si="1"/>
        <v>27806</v>
      </c>
      <c r="C40" s="8">
        <v>16906</v>
      </c>
      <c r="D40" s="8">
        <v>10900</v>
      </c>
      <c r="E40" s="8">
        <f t="shared" si="2"/>
        <v>21942</v>
      </c>
      <c r="F40" s="8">
        <v>11507</v>
      </c>
      <c r="G40" s="8">
        <v>10435</v>
      </c>
      <c r="H40" s="11">
        <f t="shared" si="4"/>
        <v>78.911026397180464</v>
      </c>
      <c r="I40" s="8">
        <f t="shared" si="5"/>
        <v>13284</v>
      </c>
      <c r="J40" s="8">
        <v>8044</v>
      </c>
      <c r="K40" s="8">
        <v>5240</v>
      </c>
      <c r="L40" s="8">
        <f t="shared" si="6"/>
        <v>8658</v>
      </c>
      <c r="M40" s="11">
        <f t="shared" si="7"/>
        <v>65.176151761517616</v>
      </c>
      <c r="N40" s="1"/>
      <c r="O40" s="1"/>
    </row>
    <row r="41" spans="1:15" s="2" customFormat="1" ht="15.6" customHeight="1">
      <c r="A41" s="7" t="s">
        <v>67</v>
      </c>
      <c r="B41" s="8">
        <f t="shared" si="1"/>
        <v>0</v>
      </c>
      <c r="C41" s="8">
        <v>0</v>
      </c>
      <c r="D41" s="8">
        <v>0</v>
      </c>
      <c r="E41" s="8">
        <f t="shared" si="2"/>
        <v>55</v>
      </c>
      <c r="F41" s="8">
        <v>55</v>
      </c>
      <c r="G41" s="8">
        <v>0</v>
      </c>
      <c r="H41" s="11"/>
      <c r="I41" s="8">
        <f t="shared" si="5"/>
        <v>0</v>
      </c>
      <c r="J41" s="8">
        <v>0</v>
      </c>
      <c r="K41" s="8">
        <v>0</v>
      </c>
      <c r="L41" s="8">
        <f t="shared" si="6"/>
        <v>55</v>
      </c>
      <c r="M41" s="11"/>
      <c r="N41" s="1"/>
      <c r="O41" s="1"/>
    </row>
    <row r="42" spans="1:15" s="2" customFormat="1" ht="15.6" customHeight="1">
      <c r="A42" s="7" t="s">
        <v>68</v>
      </c>
      <c r="B42" s="8">
        <f t="shared" si="1"/>
        <v>0</v>
      </c>
      <c r="C42" s="8">
        <v>0</v>
      </c>
      <c r="D42" s="8">
        <v>0</v>
      </c>
      <c r="E42" s="8">
        <f t="shared" si="2"/>
        <v>0</v>
      </c>
      <c r="F42" s="8">
        <v>0</v>
      </c>
      <c r="G42" s="8">
        <v>0</v>
      </c>
      <c r="H42" s="11"/>
      <c r="I42" s="8">
        <f t="shared" si="5"/>
        <v>0</v>
      </c>
      <c r="J42" s="8">
        <v>0</v>
      </c>
      <c r="K42" s="8">
        <v>0</v>
      </c>
      <c r="L42" s="8">
        <f t="shared" si="6"/>
        <v>0</v>
      </c>
      <c r="M42" s="11"/>
      <c r="N42" s="1"/>
      <c r="O42" s="1"/>
    </row>
    <row r="43" spans="1:15" s="2" customFormat="1" ht="15.6" customHeight="1">
      <c r="A43" s="7" t="s">
        <v>70</v>
      </c>
      <c r="B43" s="8">
        <f t="shared" si="1"/>
        <v>107493</v>
      </c>
      <c r="C43" s="8">
        <v>89893</v>
      </c>
      <c r="D43" s="8">
        <f>D44+D45+D46+D47+D48+D49+D50+D51</f>
        <v>17600</v>
      </c>
      <c r="E43" s="8">
        <f t="shared" si="2"/>
        <v>53038</v>
      </c>
      <c r="F43" s="8">
        <f t="shared" ref="F43:K43" si="15">F44+F45+F46+F47+F48+F49+F50+F51</f>
        <v>37230</v>
      </c>
      <c r="G43" s="8">
        <f t="shared" si="15"/>
        <v>15808</v>
      </c>
      <c r="H43" s="11">
        <f t="shared" si="4"/>
        <v>49.340887313592511</v>
      </c>
      <c r="I43" s="8">
        <f t="shared" si="5"/>
        <v>53732</v>
      </c>
      <c r="J43" s="8">
        <f t="shared" si="15"/>
        <v>37292</v>
      </c>
      <c r="K43" s="8">
        <f t="shared" si="15"/>
        <v>16440</v>
      </c>
      <c r="L43" s="8">
        <f t="shared" si="6"/>
        <v>-694</v>
      </c>
      <c r="M43" s="11">
        <f t="shared" si="7"/>
        <v>-1.2915953249460286</v>
      </c>
      <c r="N43" s="1"/>
      <c r="O43" s="1"/>
    </row>
    <row r="44" spans="1:15" s="2" customFormat="1" ht="15.6" customHeight="1">
      <c r="A44" s="17" t="s">
        <v>72</v>
      </c>
      <c r="B44" s="8">
        <f t="shared" si="1"/>
        <v>28493</v>
      </c>
      <c r="C44" s="8">
        <v>24893</v>
      </c>
      <c r="D44" s="8">
        <v>3600</v>
      </c>
      <c r="E44" s="8">
        <f t="shared" si="2"/>
        <v>19443</v>
      </c>
      <c r="F44" s="8">
        <v>17452</v>
      </c>
      <c r="G44" s="8">
        <v>1991</v>
      </c>
      <c r="H44" s="11">
        <f t="shared" si="4"/>
        <v>68.237812796125368</v>
      </c>
      <c r="I44" s="8">
        <f t="shared" si="5"/>
        <v>12452</v>
      </c>
      <c r="J44" s="8">
        <v>10747</v>
      </c>
      <c r="K44" s="8">
        <v>1705</v>
      </c>
      <c r="L44" s="8">
        <f t="shared" si="6"/>
        <v>6991</v>
      </c>
      <c r="M44" s="11">
        <f t="shared" si="7"/>
        <v>56.143591390941218</v>
      </c>
      <c r="N44" s="1"/>
      <c r="O44" s="1"/>
    </row>
    <row r="45" spans="1:15" s="2" customFormat="1" ht="15.6" customHeight="1">
      <c r="A45" s="17" t="s">
        <v>74</v>
      </c>
      <c r="B45" s="8">
        <f t="shared" si="1"/>
        <v>31900</v>
      </c>
      <c r="C45" s="8">
        <v>29900</v>
      </c>
      <c r="D45" s="8">
        <v>2000</v>
      </c>
      <c r="E45" s="8">
        <f t="shared" si="2"/>
        <v>8984</v>
      </c>
      <c r="F45" s="8">
        <v>8816</v>
      </c>
      <c r="G45" s="8">
        <v>168</v>
      </c>
      <c r="H45" s="11">
        <f t="shared" si="4"/>
        <v>28.163009404388717</v>
      </c>
      <c r="I45" s="8">
        <f t="shared" si="5"/>
        <v>14746</v>
      </c>
      <c r="J45" s="8">
        <v>12180</v>
      </c>
      <c r="K45" s="8">
        <v>2566</v>
      </c>
      <c r="L45" s="8">
        <f t="shared" si="6"/>
        <v>-5762</v>
      </c>
      <c r="M45" s="11">
        <f t="shared" si="7"/>
        <v>-39.075003390750034</v>
      </c>
      <c r="N45" s="1"/>
      <c r="O45" s="1"/>
    </row>
    <row r="46" spans="1:15" s="2" customFormat="1" ht="15.6" customHeight="1">
      <c r="A46" s="17" t="s">
        <v>76</v>
      </c>
      <c r="B46" s="8">
        <f t="shared" si="1"/>
        <v>10400</v>
      </c>
      <c r="C46" s="8">
        <v>10400</v>
      </c>
      <c r="D46" s="8">
        <v>0</v>
      </c>
      <c r="E46" s="8">
        <f t="shared" si="2"/>
        <v>5166</v>
      </c>
      <c r="F46" s="8">
        <v>5165</v>
      </c>
      <c r="G46" s="8">
        <v>1</v>
      </c>
      <c r="H46" s="11">
        <f t="shared" si="4"/>
        <v>49.673076923076927</v>
      </c>
      <c r="I46" s="8">
        <f t="shared" si="5"/>
        <v>3523</v>
      </c>
      <c r="J46" s="8">
        <v>3522</v>
      </c>
      <c r="K46" s="8">
        <v>1</v>
      </c>
      <c r="L46" s="8">
        <f t="shared" si="6"/>
        <v>1643</v>
      </c>
      <c r="M46" s="11">
        <f t="shared" si="7"/>
        <v>46.636389440817481</v>
      </c>
      <c r="N46" s="1"/>
      <c r="O46" s="1"/>
    </row>
    <row r="47" spans="1:15" s="2" customFormat="1" ht="15.6" customHeight="1">
      <c r="A47" s="17" t="s">
        <v>78</v>
      </c>
      <c r="B47" s="8">
        <f t="shared" si="1"/>
        <v>5800</v>
      </c>
      <c r="C47" s="8">
        <v>5800</v>
      </c>
      <c r="D47" s="8">
        <v>0</v>
      </c>
      <c r="E47" s="8">
        <f t="shared" si="2"/>
        <v>6500</v>
      </c>
      <c r="F47" s="8">
        <v>0</v>
      </c>
      <c r="G47" s="8">
        <v>6500</v>
      </c>
      <c r="H47" s="11">
        <f t="shared" si="4"/>
        <v>112.06896551724137</v>
      </c>
      <c r="I47" s="8">
        <f t="shared" si="5"/>
        <v>3006</v>
      </c>
      <c r="J47" s="8">
        <v>774</v>
      </c>
      <c r="K47" s="8">
        <v>2232</v>
      </c>
      <c r="L47" s="8">
        <f t="shared" si="6"/>
        <v>3494</v>
      </c>
      <c r="M47" s="11">
        <f t="shared" si="7"/>
        <v>116.23419827012643</v>
      </c>
      <c r="N47" s="1"/>
      <c r="O47" s="1"/>
    </row>
    <row r="48" spans="1:15" s="2" customFormat="1" ht="15.6" customHeight="1">
      <c r="A48" s="17" t="s">
        <v>80</v>
      </c>
      <c r="B48" s="8">
        <f t="shared" si="1"/>
        <v>25000</v>
      </c>
      <c r="C48" s="8">
        <v>13000</v>
      </c>
      <c r="D48" s="8">
        <v>12000</v>
      </c>
      <c r="E48" s="8">
        <f t="shared" si="2"/>
        <v>11552</v>
      </c>
      <c r="F48" s="8">
        <v>4487</v>
      </c>
      <c r="G48" s="8">
        <v>7065</v>
      </c>
      <c r="H48" s="11">
        <f t="shared" si="4"/>
        <v>46.207999999999998</v>
      </c>
      <c r="I48" s="8">
        <f t="shared" si="5"/>
        <v>16437</v>
      </c>
      <c r="J48" s="8">
        <v>6528</v>
      </c>
      <c r="K48" s="8">
        <v>9909</v>
      </c>
      <c r="L48" s="8">
        <f t="shared" si="6"/>
        <v>-4885</v>
      </c>
      <c r="M48" s="11">
        <f t="shared" si="7"/>
        <v>-29.719535194986918</v>
      </c>
      <c r="N48" s="1"/>
      <c r="O48" s="1"/>
    </row>
    <row r="49" spans="1:15" s="2" customFormat="1" ht="15.6" customHeight="1">
      <c r="A49" s="17" t="s">
        <v>81</v>
      </c>
      <c r="B49" s="8">
        <f t="shared" si="1"/>
        <v>0</v>
      </c>
      <c r="C49" s="8">
        <v>0</v>
      </c>
      <c r="D49" s="8">
        <v>0</v>
      </c>
      <c r="E49" s="8">
        <f t="shared" si="2"/>
        <v>15</v>
      </c>
      <c r="F49" s="8">
        <v>15</v>
      </c>
      <c r="G49" s="8">
        <v>0</v>
      </c>
      <c r="H49" s="11"/>
      <c r="I49" s="8">
        <f t="shared" si="5"/>
        <v>65</v>
      </c>
      <c r="J49" s="8">
        <v>65</v>
      </c>
      <c r="K49" s="8">
        <v>0</v>
      </c>
      <c r="L49" s="8">
        <f t="shared" si="6"/>
        <v>-50</v>
      </c>
      <c r="M49" s="11">
        <f t="shared" si="7"/>
        <v>-76.923076923076934</v>
      </c>
      <c r="N49" s="1"/>
      <c r="O49" s="1"/>
    </row>
    <row r="50" spans="1:15" s="2" customFormat="1" ht="15.6" customHeight="1">
      <c r="A50" s="7" t="s">
        <v>82</v>
      </c>
      <c r="B50" s="8">
        <f t="shared" si="1"/>
        <v>5800</v>
      </c>
      <c r="C50" s="8">
        <v>5800</v>
      </c>
      <c r="D50" s="8">
        <v>0</v>
      </c>
      <c r="E50" s="8">
        <f t="shared" si="2"/>
        <v>1100</v>
      </c>
      <c r="F50" s="8">
        <v>1017</v>
      </c>
      <c r="G50" s="8">
        <v>83</v>
      </c>
      <c r="H50" s="11">
        <f t="shared" si="4"/>
        <v>18.96551724137931</v>
      </c>
      <c r="I50" s="8">
        <f t="shared" si="5"/>
        <v>1059</v>
      </c>
      <c r="J50" s="8">
        <v>1032</v>
      </c>
      <c r="K50" s="8">
        <v>27</v>
      </c>
      <c r="L50" s="8">
        <f t="shared" si="6"/>
        <v>41</v>
      </c>
      <c r="M50" s="11">
        <f t="shared" si="7"/>
        <v>3.8715769593956564</v>
      </c>
      <c r="N50" s="1"/>
      <c r="O50" s="1"/>
    </row>
    <row r="51" spans="1:15" s="2" customFormat="1" ht="15.6" customHeight="1">
      <c r="A51" s="7" t="s">
        <v>83</v>
      </c>
      <c r="B51" s="8">
        <f t="shared" si="1"/>
        <v>100</v>
      </c>
      <c r="C51" s="8">
        <v>100</v>
      </c>
      <c r="D51" s="8">
        <v>0</v>
      </c>
      <c r="E51" s="8">
        <f t="shared" si="2"/>
        <v>278</v>
      </c>
      <c r="F51" s="8">
        <v>278</v>
      </c>
      <c r="G51" s="8">
        <v>0</v>
      </c>
      <c r="H51" s="11">
        <f t="shared" si="4"/>
        <v>278</v>
      </c>
      <c r="I51" s="8">
        <f t="shared" si="5"/>
        <v>2444</v>
      </c>
      <c r="J51" s="8">
        <v>2444</v>
      </c>
      <c r="K51" s="8">
        <v>0</v>
      </c>
      <c r="L51" s="8">
        <f t="shared" si="6"/>
        <v>-2166</v>
      </c>
      <c r="M51" s="11">
        <f t="shared" si="7"/>
        <v>-88.625204582651392</v>
      </c>
      <c r="N51" s="1"/>
      <c r="O51" s="1"/>
    </row>
    <row r="52" spans="1:15">
      <c r="A52" s="7" t="s">
        <v>121</v>
      </c>
      <c r="B52" s="8">
        <f t="shared" si="1"/>
        <v>546600</v>
      </c>
      <c r="C52" s="8">
        <v>405100</v>
      </c>
      <c r="D52" s="8">
        <f>D24+D16+D6</f>
        <v>141500</v>
      </c>
      <c r="E52" s="8">
        <f t="shared" si="2"/>
        <v>296411</v>
      </c>
      <c r="F52" s="8">
        <v>212284</v>
      </c>
      <c r="G52" s="8">
        <f>G24+G16+G6</f>
        <v>84127</v>
      </c>
      <c r="H52" s="11">
        <f t="shared" si="4"/>
        <v>54.228137577753387</v>
      </c>
      <c r="I52" s="8">
        <f t="shared" si="5"/>
        <v>276075</v>
      </c>
      <c r="J52" s="8">
        <v>201266</v>
      </c>
      <c r="K52" s="8">
        <f>+K24+K16+K6</f>
        <v>74809</v>
      </c>
      <c r="L52" s="8">
        <f t="shared" si="6"/>
        <v>20336</v>
      </c>
      <c r="M52" s="11">
        <f t="shared" si="7"/>
        <v>7.3661142805397084</v>
      </c>
    </row>
    <row r="53" spans="1:15">
      <c r="A53" s="7" t="s">
        <v>122</v>
      </c>
      <c r="B53" s="8">
        <f>C53+D53</f>
        <v>341000</v>
      </c>
      <c r="C53" s="8">
        <v>161000</v>
      </c>
      <c r="D53" s="8">
        <v>180000</v>
      </c>
      <c r="E53" s="8">
        <f t="shared" si="2"/>
        <v>41738</v>
      </c>
      <c r="F53" s="8">
        <v>149</v>
      </c>
      <c r="G53" s="8">
        <v>41589</v>
      </c>
      <c r="H53" s="11">
        <f t="shared" si="4"/>
        <v>12.239882697947214</v>
      </c>
      <c r="I53" s="8">
        <f t="shared" si="5"/>
        <v>51643</v>
      </c>
      <c r="J53" s="8">
        <v>26358</v>
      </c>
      <c r="K53" s="8">
        <v>25285</v>
      </c>
      <c r="L53" s="8">
        <f t="shared" si="6"/>
        <v>-9905</v>
      </c>
      <c r="M53" s="11">
        <f t="shared" si="7"/>
        <v>-19.179753306353234</v>
      </c>
    </row>
  </sheetData>
  <mergeCells count="8">
    <mergeCell ref="A2:M2"/>
    <mergeCell ref="A4:A5"/>
    <mergeCell ref="B4:D4"/>
    <mergeCell ref="E4:G4"/>
    <mergeCell ref="I4:K4"/>
    <mergeCell ref="H4:H5"/>
    <mergeCell ref="M4:M5"/>
    <mergeCell ref="L4:L5"/>
  </mergeCells>
  <phoneticPr fontId="1" type="noConversion"/>
  <printOptions horizontalCentered="1"/>
  <pageMargins left="0.23622047244094491" right="0.1574803149606299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selection sqref="A1:M33"/>
    </sheetView>
  </sheetViews>
  <sheetFormatPr defaultColWidth="10.625" defaultRowHeight="14.25"/>
  <cols>
    <col min="1" max="1" width="26.625" style="1" customWidth="1"/>
    <col min="2" max="2" width="7.75" style="1" customWidth="1"/>
    <col min="3" max="3" width="7.125" style="1" customWidth="1"/>
    <col min="4" max="4" width="6.125" style="1" customWidth="1"/>
    <col min="5" max="5" width="8.125" style="1" customWidth="1"/>
    <col min="6" max="6" width="8.5" style="1" customWidth="1"/>
    <col min="7" max="7" width="5.625" style="1" customWidth="1"/>
    <col min="8" max="8" width="6.5" style="1" customWidth="1"/>
    <col min="9" max="9" width="7.5" style="1" customWidth="1"/>
    <col min="10" max="10" width="7.25" style="1" customWidth="1"/>
    <col min="11" max="11" width="7.125" style="1" customWidth="1"/>
    <col min="12" max="12" width="6.125" style="1" customWidth="1"/>
    <col min="13" max="13" width="6.5" style="1" customWidth="1"/>
    <col min="14" max="14" width="10.625" style="1" customWidth="1"/>
    <col min="15" max="15" width="0" style="1" hidden="1" customWidth="1"/>
    <col min="16" max="262" width="10.625" style="1"/>
    <col min="263" max="263" width="27.625" style="1" bestFit="1" customWidth="1"/>
    <col min="264" max="269" width="12" style="1" customWidth="1"/>
    <col min="270" max="270" width="10.625" style="1" customWidth="1"/>
    <col min="271" max="271" width="0" style="1" hidden="1" customWidth="1"/>
    <col min="272" max="518" width="10.625" style="1"/>
    <col min="519" max="519" width="27.625" style="1" bestFit="1" customWidth="1"/>
    <col min="520" max="525" width="12" style="1" customWidth="1"/>
    <col min="526" max="526" width="10.625" style="1" customWidth="1"/>
    <col min="527" max="527" width="0" style="1" hidden="1" customWidth="1"/>
    <col min="528" max="774" width="10.625" style="1"/>
    <col min="775" max="775" width="27.625" style="1" bestFit="1" customWidth="1"/>
    <col min="776" max="781" width="12" style="1" customWidth="1"/>
    <col min="782" max="782" width="10.625" style="1" customWidth="1"/>
    <col min="783" max="783" width="0" style="1" hidden="1" customWidth="1"/>
    <col min="784" max="1030" width="10.625" style="1"/>
    <col min="1031" max="1031" width="27.625" style="1" bestFit="1" customWidth="1"/>
    <col min="1032" max="1037" width="12" style="1" customWidth="1"/>
    <col min="1038" max="1038" width="10.625" style="1" customWidth="1"/>
    <col min="1039" max="1039" width="0" style="1" hidden="1" customWidth="1"/>
    <col min="1040" max="1286" width="10.625" style="1"/>
    <col min="1287" max="1287" width="27.625" style="1" bestFit="1" customWidth="1"/>
    <col min="1288" max="1293" width="12" style="1" customWidth="1"/>
    <col min="1294" max="1294" width="10.625" style="1" customWidth="1"/>
    <col min="1295" max="1295" width="0" style="1" hidden="1" customWidth="1"/>
    <col min="1296" max="1542" width="10.625" style="1"/>
    <col min="1543" max="1543" width="27.625" style="1" bestFit="1" customWidth="1"/>
    <col min="1544" max="1549" width="12" style="1" customWidth="1"/>
    <col min="1550" max="1550" width="10.625" style="1" customWidth="1"/>
    <col min="1551" max="1551" width="0" style="1" hidden="1" customWidth="1"/>
    <col min="1552" max="1798" width="10.625" style="1"/>
    <col min="1799" max="1799" width="27.625" style="1" bestFit="1" customWidth="1"/>
    <col min="1800" max="1805" width="12" style="1" customWidth="1"/>
    <col min="1806" max="1806" width="10.625" style="1" customWidth="1"/>
    <col min="1807" max="1807" width="0" style="1" hidden="1" customWidth="1"/>
    <col min="1808" max="2054" width="10.625" style="1"/>
    <col min="2055" max="2055" width="27.625" style="1" bestFit="1" customWidth="1"/>
    <col min="2056" max="2061" width="12" style="1" customWidth="1"/>
    <col min="2062" max="2062" width="10.625" style="1" customWidth="1"/>
    <col min="2063" max="2063" width="0" style="1" hidden="1" customWidth="1"/>
    <col min="2064" max="2310" width="10.625" style="1"/>
    <col min="2311" max="2311" width="27.625" style="1" bestFit="1" customWidth="1"/>
    <col min="2312" max="2317" width="12" style="1" customWidth="1"/>
    <col min="2318" max="2318" width="10.625" style="1" customWidth="1"/>
    <col min="2319" max="2319" width="0" style="1" hidden="1" customWidth="1"/>
    <col min="2320" max="2566" width="10.625" style="1"/>
    <col min="2567" max="2567" width="27.625" style="1" bestFit="1" customWidth="1"/>
    <col min="2568" max="2573" width="12" style="1" customWidth="1"/>
    <col min="2574" max="2574" width="10.625" style="1" customWidth="1"/>
    <col min="2575" max="2575" width="0" style="1" hidden="1" customWidth="1"/>
    <col min="2576" max="2822" width="10.625" style="1"/>
    <col min="2823" max="2823" width="27.625" style="1" bestFit="1" customWidth="1"/>
    <col min="2824" max="2829" width="12" style="1" customWidth="1"/>
    <col min="2830" max="2830" width="10.625" style="1" customWidth="1"/>
    <col min="2831" max="2831" width="0" style="1" hidden="1" customWidth="1"/>
    <col min="2832" max="3078" width="10.625" style="1"/>
    <col min="3079" max="3079" width="27.625" style="1" bestFit="1" customWidth="1"/>
    <col min="3080" max="3085" width="12" style="1" customWidth="1"/>
    <col min="3086" max="3086" width="10.625" style="1" customWidth="1"/>
    <col min="3087" max="3087" width="0" style="1" hidden="1" customWidth="1"/>
    <col min="3088" max="3334" width="10.625" style="1"/>
    <col min="3335" max="3335" width="27.625" style="1" bestFit="1" customWidth="1"/>
    <col min="3336" max="3341" width="12" style="1" customWidth="1"/>
    <col min="3342" max="3342" width="10.625" style="1" customWidth="1"/>
    <col min="3343" max="3343" width="0" style="1" hidden="1" customWidth="1"/>
    <col min="3344" max="3590" width="10.625" style="1"/>
    <col min="3591" max="3591" width="27.625" style="1" bestFit="1" customWidth="1"/>
    <col min="3592" max="3597" width="12" style="1" customWidth="1"/>
    <col min="3598" max="3598" width="10.625" style="1" customWidth="1"/>
    <col min="3599" max="3599" width="0" style="1" hidden="1" customWidth="1"/>
    <col min="3600" max="3846" width="10.625" style="1"/>
    <col min="3847" max="3847" width="27.625" style="1" bestFit="1" customWidth="1"/>
    <col min="3848" max="3853" width="12" style="1" customWidth="1"/>
    <col min="3854" max="3854" width="10.625" style="1" customWidth="1"/>
    <col min="3855" max="3855" width="0" style="1" hidden="1" customWidth="1"/>
    <col min="3856" max="4102" width="10.625" style="1"/>
    <col min="4103" max="4103" width="27.625" style="1" bestFit="1" customWidth="1"/>
    <col min="4104" max="4109" width="12" style="1" customWidth="1"/>
    <col min="4110" max="4110" width="10.625" style="1" customWidth="1"/>
    <col min="4111" max="4111" width="0" style="1" hidden="1" customWidth="1"/>
    <col min="4112" max="4358" width="10.625" style="1"/>
    <col min="4359" max="4359" width="27.625" style="1" bestFit="1" customWidth="1"/>
    <col min="4360" max="4365" width="12" style="1" customWidth="1"/>
    <col min="4366" max="4366" width="10.625" style="1" customWidth="1"/>
    <col min="4367" max="4367" width="0" style="1" hidden="1" customWidth="1"/>
    <col min="4368" max="4614" width="10.625" style="1"/>
    <col min="4615" max="4615" width="27.625" style="1" bestFit="1" customWidth="1"/>
    <col min="4616" max="4621" width="12" style="1" customWidth="1"/>
    <col min="4622" max="4622" width="10.625" style="1" customWidth="1"/>
    <col min="4623" max="4623" width="0" style="1" hidden="1" customWidth="1"/>
    <col min="4624" max="4870" width="10.625" style="1"/>
    <col min="4871" max="4871" width="27.625" style="1" bestFit="1" customWidth="1"/>
    <col min="4872" max="4877" width="12" style="1" customWidth="1"/>
    <col min="4878" max="4878" width="10.625" style="1" customWidth="1"/>
    <col min="4879" max="4879" width="0" style="1" hidden="1" customWidth="1"/>
    <col min="4880" max="5126" width="10.625" style="1"/>
    <col min="5127" max="5127" width="27.625" style="1" bestFit="1" customWidth="1"/>
    <col min="5128" max="5133" width="12" style="1" customWidth="1"/>
    <col min="5134" max="5134" width="10.625" style="1" customWidth="1"/>
    <col min="5135" max="5135" width="0" style="1" hidden="1" customWidth="1"/>
    <col min="5136" max="5382" width="10.625" style="1"/>
    <col min="5383" max="5383" width="27.625" style="1" bestFit="1" customWidth="1"/>
    <col min="5384" max="5389" width="12" style="1" customWidth="1"/>
    <col min="5390" max="5390" width="10.625" style="1" customWidth="1"/>
    <col min="5391" max="5391" width="0" style="1" hidden="1" customWidth="1"/>
    <col min="5392" max="5638" width="10.625" style="1"/>
    <col min="5639" max="5639" width="27.625" style="1" bestFit="1" customWidth="1"/>
    <col min="5640" max="5645" width="12" style="1" customWidth="1"/>
    <col min="5646" max="5646" width="10.625" style="1" customWidth="1"/>
    <col min="5647" max="5647" width="0" style="1" hidden="1" customWidth="1"/>
    <col min="5648" max="5894" width="10.625" style="1"/>
    <col min="5895" max="5895" width="27.625" style="1" bestFit="1" customWidth="1"/>
    <col min="5896" max="5901" width="12" style="1" customWidth="1"/>
    <col min="5902" max="5902" width="10.625" style="1" customWidth="1"/>
    <col min="5903" max="5903" width="0" style="1" hidden="1" customWidth="1"/>
    <col min="5904" max="6150" width="10.625" style="1"/>
    <col min="6151" max="6151" width="27.625" style="1" bestFit="1" customWidth="1"/>
    <col min="6152" max="6157" width="12" style="1" customWidth="1"/>
    <col min="6158" max="6158" width="10.625" style="1" customWidth="1"/>
    <col min="6159" max="6159" width="0" style="1" hidden="1" customWidth="1"/>
    <col min="6160" max="6406" width="10.625" style="1"/>
    <col min="6407" max="6407" width="27.625" style="1" bestFit="1" customWidth="1"/>
    <col min="6408" max="6413" width="12" style="1" customWidth="1"/>
    <col min="6414" max="6414" width="10.625" style="1" customWidth="1"/>
    <col min="6415" max="6415" width="0" style="1" hidden="1" customWidth="1"/>
    <col min="6416" max="6662" width="10.625" style="1"/>
    <col min="6663" max="6663" width="27.625" style="1" bestFit="1" customWidth="1"/>
    <col min="6664" max="6669" width="12" style="1" customWidth="1"/>
    <col min="6670" max="6670" width="10.625" style="1" customWidth="1"/>
    <col min="6671" max="6671" width="0" style="1" hidden="1" customWidth="1"/>
    <col min="6672" max="6918" width="10.625" style="1"/>
    <col min="6919" max="6919" width="27.625" style="1" bestFit="1" customWidth="1"/>
    <col min="6920" max="6925" width="12" style="1" customWidth="1"/>
    <col min="6926" max="6926" width="10.625" style="1" customWidth="1"/>
    <col min="6927" max="6927" width="0" style="1" hidden="1" customWidth="1"/>
    <col min="6928" max="7174" width="10.625" style="1"/>
    <col min="7175" max="7175" width="27.625" style="1" bestFit="1" customWidth="1"/>
    <col min="7176" max="7181" width="12" style="1" customWidth="1"/>
    <col min="7182" max="7182" width="10.625" style="1" customWidth="1"/>
    <col min="7183" max="7183" width="0" style="1" hidden="1" customWidth="1"/>
    <col min="7184" max="7430" width="10.625" style="1"/>
    <col min="7431" max="7431" width="27.625" style="1" bestFit="1" customWidth="1"/>
    <col min="7432" max="7437" width="12" style="1" customWidth="1"/>
    <col min="7438" max="7438" width="10.625" style="1" customWidth="1"/>
    <col min="7439" max="7439" width="0" style="1" hidden="1" customWidth="1"/>
    <col min="7440" max="7686" width="10.625" style="1"/>
    <col min="7687" max="7687" width="27.625" style="1" bestFit="1" customWidth="1"/>
    <col min="7688" max="7693" width="12" style="1" customWidth="1"/>
    <col min="7694" max="7694" width="10.625" style="1" customWidth="1"/>
    <col min="7695" max="7695" width="0" style="1" hidden="1" customWidth="1"/>
    <col min="7696" max="7942" width="10.625" style="1"/>
    <col min="7943" max="7943" width="27.625" style="1" bestFit="1" customWidth="1"/>
    <col min="7944" max="7949" width="12" style="1" customWidth="1"/>
    <col min="7950" max="7950" width="10.625" style="1" customWidth="1"/>
    <col min="7951" max="7951" width="0" style="1" hidden="1" customWidth="1"/>
    <col min="7952" max="8198" width="10.625" style="1"/>
    <col min="8199" max="8199" width="27.625" style="1" bestFit="1" customWidth="1"/>
    <col min="8200" max="8205" width="12" style="1" customWidth="1"/>
    <col min="8206" max="8206" width="10.625" style="1" customWidth="1"/>
    <col min="8207" max="8207" width="0" style="1" hidden="1" customWidth="1"/>
    <col min="8208" max="8454" width="10.625" style="1"/>
    <col min="8455" max="8455" width="27.625" style="1" bestFit="1" customWidth="1"/>
    <col min="8456" max="8461" width="12" style="1" customWidth="1"/>
    <col min="8462" max="8462" width="10.625" style="1" customWidth="1"/>
    <col min="8463" max="8463" width="0" style="1" hidden="1" customWidth="1"/>
    <col min="8464" max="8710" width="10.625" style="1"/>
    <col min="8711" max="8711" width="27.625" style="1" bestFit="1" customWidth="1"/>
    <col min="8712" max="8717" width="12" style="1" customWidth="1"/>
    <col min="8718" max="8718" width="10.625" style="1" customWidth="1"/>
    <col min="8719" max="8719" width="0" style="1" hidden="1" customWidth="1"/>
    <col min="8720" max="8966" width="10.625" style="1"/>
    <col min="8967" max="8967" width="27.625" style="1" bestFit="1" customWidth="1"/>
    <col min="8968" max="8973" width="12" style="1" customWidth="1"/>
    <col min="8974" max="8974" width="10.625" style="1" customWidth="1"/>
    <col min="8975" max="8975" width="0" style="1" hidden="1" customWidth="1"/>
    <col min="8976" max="9222" width="10.625" style="1"/>
    <col min="9223" max="9223" width="27.625" style="1" bestFit="1" customWidth="1"/>
    <col min="9224" max="9229" width="12" style="1" customWidth="1"/>
    <col min="9230" max="9230" width="10.625" style="1" customWidth="1"/>
    <col min="9231" max="9231" width="0" style="1" hidden="1" customWidth="1"/>
    <col min="9232" max="9478" width="10.625" style="1"/>
    <col min="9479" max="9479" width="27.625" style="1" bestFit="1" customWidth="1"/>
    <col min="9480" max="9485" width="12" style="1" customWidth="1"/>
    <col min="9486" max="9486" width="10.625" style="1" customWidth="1"/>
    <col min="9487" max="9487" width="0" style="1" hidden="1" customWidth="1"/>
    <col min="9488" max="9734" width="10.625" style="1"/>
    <col min="9735" max="9735" width="27.625" style="1" bestFit="1" customWidth="1"/>
    <col min="9736" max="9741" width="12" style="1" customWidth="1"/>
    <col min="9742" max="9742" width="10.625" style="1" customWidth="1"/>
    <col min="9743" max="9743" width="0" style="1" hidden="1" customWidth="1"/>
    <col min="9744" max="9990" width="10.625" style="1"/>
    <col min="9991" max="9991" width="27.625" style="1" bestFit="1" customWidth="1"/>
    <col min="9992" max="9997" width="12" style="1" customWidth="1"/>
    <col min="9998" max="9998" width="10.625" style="1" customWidth="1"/>
    <col min="9999" max="9999" width="0" style="1" hidden="1" customWidth="1"/>
    <col min="10000" max="10246" width="10.625" style="1"/>
    <col min="10247" max="10247" width="27.625" style="1" bestFit="1" customWidth="1"/>
    <col min="10248" max="10253" width="12" style="1" customWidth="1"/>
    <col min="10254" max="10254" width="10.625" style="1" customWidth="1"/>
    <col min="10255" max="10255" width="0" style="1" hidden="1" customWidth="1"/>
    <col min="10256" max="10502" width="10.625" style="1"/>
    <col min="10503" max="10503" width="27.625" style="1" bestFit="1" customWidth="1"/>
    <col min="10504" max="10509" width="12" style="1" customWidth="1"/>
    <col min="10510" max="10510" width="10.625" style="1" customWidth="1"/>
    <col min="10511" max="10511" width="0" style="1" hidden="1" customWidth="1"/>
    <col min="10512" max="10758" width="10.625" style="1"/>
    <col min="10759" max="10759" width="27.625" style="1" bestFit="1" customWidth="1"/>
    <col min="10760" max="10765" width="12" style="1" customWidth="1"/>
    <col min="10766" max="10766" width="10.625" style="1" customWidth="1"/>
    <col min="10767" max="10767" width="0" style="1" hidden="1" customWidth="1"/>
    <col min="10768" max="11014" width="10.625" style="1"/>
    <col min="11015" max="11015" width="27.625" style="1" bestFit="1" customWidth="1"/>
    <col min="11016" max="11021" width="12" style="1" customWidth="1"/>
    <col min="11022" max="11022" width="10.625" style="1" customWidth="1"/>
    <col min="11023" max="11023" width="0" style="1" hidden="1" customWidth="1"/>
    <col min="11024" max="11270" width="10.625" style="1"/>
    <col min="11271" max="11271" width="27.625" style="1" bestFit="1" customWidth="1"/>
    <col min="11272" max="11277" width="12" style="1" customWidth="1"/>
    <col min="11278" max="11278" width="10.625" style="1" customWidth="1"/>
    <col min="11279" max="11279" width="0" style="1" hidden="1" customWidth="1"/>
    <col min="11280" max="11526" width="10.625" style="1"/>
    <col min="11527" max="11527" width="27.625" style="1" bestFit="1" customWidth="1"/>
    <col min="11528" max="11533" width="12" style="1" customWidth="1"/>
    <col min="11534" max="11534" width="10.625" style="1" customWidth="1"/>
    <col min="11535" max="11535" width="0" style="1" hidden="1" customWidth="1"/>
    <col min="11536" max="11782" width="10.625" style="1"/>
    <col min="11783" max="11783" width="27.625" style="1" bestFit="1" customWidth="1"/>
    <col min="11784" max="11789" width="12" style="1" customWidth="1"/>
    <col min="11790" max="11790" width="10.625" style="1" customWidth="1"/>
    <col min="11791" max="11791" width="0" style="1" hidden="1" customWidth="1"/>
    <col min="11792" max="12038" width="10.625" style="1"/>
    <col min="12039" max="12039" width="27.625" style="1" bestFit="1" customWidth="1"/>
    <col min="12040" max="12045" width="12" style="1" customWidth="1"/>
    <col min="12046" max="12046" width="10.625" style="1" customWidth="1"/>
    <col min="12047" max="12047" width="0" style="1" hidden="1" customWidth="1"/>
    <col min="12048" max="12294" width="10.625" style="1"/>
    <col min="12295" max="12295" width="27.625" style="1" bestFit="1" customWidth="1"/>
    <col min="12296" max="12301" width="12" style="1" customWidth="1"/>
    <col min="12302" max="12302" width="10.625" style="1" customWidth="1"/>
    <col min="12303" max="12303" width="0" style="1" hidden="1" customWidth="1"/>
    <col min="12304" max="12550" width="10.625" style="1"/>
    <col min="12551" max="12551" width="27.625" style="1" bestFit="1" customWidth="1"/>
    <col min="12552" max="12557" width="12" style="1" customWidth="1"/>
    <col min="12558" max="12558" width="10.625" style="1" customWidth="1"/>
    <col min="12559" max="12559" width="0" style="1" hidden="1" customWidth="1"/>
    <col min="12560" max="12806" width="10.625" style="1"/>
    <col min="12807" max="12807" width="27.625" style="1" bestFit="1" customWidth="1"/>
    <col min="12808" max="12813" width="12" style="1" customWidth="1"/>
    <col min="12814" max="12814" width="10.625" style="1" customWidth="1"/>
    <col min="12815" max="12815" width="0" style="1" hidden="1" customWidth="1"/>
    <col min="12816" max="13062" width="10.625" style="1"/>
    <col min="13063" max="13063" width="27.625" style="1" bestFit="1" customWidth="1"/>
    <col min="13064" max="13069" width="12" style="1" customWidth="1"/>
    <col min="13070" max="13070" width="10.625" style="1" customWidth="1"/>
    <col min="13071" max="13071" width="0" style="1" hidden="1" customWidth="1"/>
    <col min="13072" max="13318" width="10.625" style="1"/>
    <col min="13319" max="13319" width="27.625" style="1" bestFit="1" customWidth="1"/>
    <col min="13320" max="13325" width="12" style="1" customWidth="1"/>
    <col min="13326" max="13326" width="10.625" style="1" customWidth="1"/>
    <col min="13327" max="13327" width="0" style="1" hidden="1" customWidth="1"/>
    <col min="13328" max="13574" width="10.625" style="1"/>
    <col min="13575" max="13575" width="27.625" style="1" bestFit="1" customWidth="1"/>
    <col min="13576" max="13581" width="12" style="1" customWidth="1"/>
    <col min="13582" max="13582" width="10.625" style="1" customWidth="1"/>
    <col min="13583" max="13583" width="0" style="1" hidden="1" customWidth="1"/>
    <col min="13584" max="13830" width="10.625" style="1"/>
    <col min="13831" max="13831" width="27.625" style="1" bestFit="1" customWidth="1"/>
    <col min="13832" max="13837" width="12" style="1" customWidth="1"/>
    <col min="13838" max="13838" width="10.625" style="1" customWidth="1"/>
    <col min="13839" max="13839" width="0" style="1" hidden="1" customWidth="1"/>
    <col min="13840" max="14086" width="10.625" style="1"/>
    <col min="14087" max="14087" width="27.625" style="1" bestFit="1" customWidth="1"/>
    <col min="14088" max="14093" width="12" style="1" customWidth="1"/>
    <col min="14094" max="14094" width="10.625" style="1" customWidth="1"/>
    <col min="14095" max="14095" width="0" style="1" hidden="1" customWidth="1"/>
    <col min="14096" max="14342" width="10.625" style="1"/>
    <col min="14343" max="14343" width="27.625" style="1" bestFit="1" customWidth="1"/>
    <col min="14344" max="14349" width="12" style="1" customWidth="1"/>
    <col min="14350" max="14350" width="10.625" style="1" customWidth="1"/>
    <col min="14351" max="14351" width="0" style="1" hidden="1" customWidth="1"/>
    <col min="14352" max="14598" width="10.625" style="1"/>
    <col min="14599" max="14599" width="27.625" style="1" bestFit="1" customWidth="1"/>
    <col min="14600" max="14605" width="12" style="1" customWidth="1"/>
    <col min="14606" max="14606" width="10.625" style="1" customWidth="1"/>
    <col min="14607" max="14607" width="0" style="1" hidden="1" customWidth="1"/>
    <col min="14608" max="14854" width="10.625" style="1"/>
    <col min="14855" max="14855" width="27.625" style="1" bestFit="1" customWidth="1"/>
    <col min="14856" max="14861" width="12" style="1" customWidth="1"/>
    <col min="14862" max="14862" width="10.625" style="1" customWidth="1"/>
    <col min="14863" max="14863" width="0" style="1" hidden="1" customWidth="1"/>
    <col min="14864" max="15110" width="10.625" style="1"/>
    <col min="15111" max="15111" width="27.625" style="1" bestFit="1" customWidth="1"/>
    <col min="15112" max="15117" width="12" style="1" customWidth="1"/>
    <col min="15118" max="15118" width="10.625" style="1" customWidth="1"/>
    <col min="15119" max="15119" width="0" style="1" hidden="1" customWidth="1"/>
    <col min="15120" max="15366" width="10.625" style="1"/>
    <col min="15367" max="15367" width="27.625" style="1" bestFit="1" customWidth="1"/>
    <col min="15368" max="15373" width="12" style="1" customWidth="1"/>
    <col min="15374" max="15374" width="10.625" style="1" customWidth="1"/>
    <col min="15375" max="15375" width="0" style="1" hidden="1" customWidth="1"/>
    <col min="15376" max="15622" width="10.625" style="1"/>
    <col min="15623" max="15623" width="27.625" style="1" bestFit="1" customWidth="1"/>
    <col min="15624" max="15629" width="12" style="1" customWidth="1"/>
    <col min="15630" max="15630" width="10.625" style="1" customWidth="1"/>
    <col min="15631" max="15631" width="0" style="1" hidden="1" customWidth="1"/>
    <col min="15632" max="15878" width="10.625" style="1"/>
    <col min="15879" max="15879" width="27.625" style="1" bestFit="1" customWidth="1"/>
    <col min="15880" max="15885" width="12" style="1" customWidth="1"/>
    <col min="15886" max="15886" width="10.625" style="1" customWidth="1"/>
    <col min="15887" max="15887" width="0" style="1" hidden="1" customWidth="1"/>
    <col min="15888" max="16134" width="10.625" style="1"/>
    <col min="16135" max="16135" width="27.625" style="1" bestFit="1" customWidth="1"/>
    <col min="16136" max="16141" width="12" style="1" customWidth="1"/>
    <col min="16142" max="16142" width="10.625" style="1" customWidth="1"/>
    <col min="16143" max="16143" width="0" style="1" hidden="1" customWidth="1"/>
    <col min="16144" max="16384" width="10.625" style="1"/>
  </cols>
  <sheetData>
    <row r="1" spans="1:16" ht="23.25" customHeight="1">
      <c r="A1" s="18" t="s">
        <v>146</v>
      </c>
    </row>
    <row r="2" spans="1:16" s="2" customFormat="1" ht="37.5" customHeight="1">
      <c r="A2" s="61" t="s">
        <v>136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9"/>
      <c r="N2" s="1"/>
      <c r="O2" s="1"/>
    </row>
    <row r="3" spans="1:16" s="2" customForma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 t="s">
        <v>0</v>
      </c>
      <c r="N3" s="1"/>
      <c r="O3" s="1"/>
    </row>
    <row r="4" spans="1:16" s="2" customFormat="1">
      <c r="A4" s="57" t="s">
        <v>89</v>
      </c>
      <c r="B4" s="62" t="s">
        <v>2</v>
      </c>
      <c r="C4" s="62"/>
      <c r="D4" s="62"/>
      <c r="E4" s="62" t="s">
        <v>3</v>
      </c>
      <c r="F4" s="62"/>
      <c r="G4" s="62"/>
      <c r="H4" s="59" t="s">
        <v>90</v>
      </c>
      <c r="I4" s="62" t="s">
        <v>5</v>
      </c>
      <c r="J4" s="62"/>
      <c r="K4" s="62"/>
      <c r="L4" s="59" t="s">
        <v>6</v>
      </c>
      <c r="M4" s="59" t="s">
        <v>91</v>
      </c>
      <c r="N4" s="1"/>
      <c r="O4" s="1"/>
    </row>
    <row r="5" spans="1:16" s="2" customFormat="1">
      <c r="A5" s="58"/>
      <c r="B5" s="31" t="s">
        <v>133</v>
      </c>
      <c r="C5" s="30" t="s">
        <v>134</v>
      </c>
      <c r="D5" s="30" t="s">
        <v>135</v>
      </c>
      <c r="E5" s="31" t="s">
        <v>133</v>
      </c>
      <c r="F5" s="30" t="s">
        <v>134</v>
      </c>
      <c r="G5" s="30" t="s">
        <v>135</v>
      </c>
      <c r="H5" s="60"/>
      <c r="I5" s="31" t="s">
        <v>133</v>
      </c>
      <c r="J5" s="30" t="s">
        <v>134</v>
      </c>
      <c r="K5" s="30" t="s">
        <v>135</v>
      </c>
      <c r="L5" s="60"/>
      <c r="M5" s="60"/>
      <c r="N5" s="1"/>
      <c r="O5" s="1"/>
    </row>
    <row r="6" spans="1:16" s="2" customFormat="1">
      <c r="A6" s="24" t="s">
        <v>128</v>
      </c>
      <c r="B6" s="8">
        <f>SUM(B7:B28)</f>
        <v>588875</v>
      </c>
      <c r="C6" s="8">
        <f t="shared" ref="C6:K6" si="0">SUM(C7:C28)</f>
        <v>490766</v>
      </c>
      <c r="D6" s="8">
        <f t="shared" si="0"/>
        <v>98109</v>
      </c>
      <c r="E6" s="8">
        <f t="shared" si="0"/>
        <v>229010</v>
      </c>
      <c r="F6" s="8">
        <f t="shared" si="0"/>
        <v>169535</v>
      </c>
      <c r="G6" s="8">
        <f t="shared" si="0"/>
        <v>59475</v>
      </c>
      <c r="H6" s="32">
        <f>E6/B6*100</f>
        <v>38.889407769051154</v>
      </c>
      <c r="I6" s="29">
        <f t="shared" si="0"/>
        <v>206635</v>
      </c>
      <c r="J6" s="29">
        <f t="shared" si="0"/>
        <v>152566</v>
      </c>
      <c r="K6" s="29">
        <f t="shared" si="0"/>
        <v>54069</v>
      </c>
      <c r="L6" s="8">
        <f>E6-I6</f>
        <v>22375</v>
      </c>
      <c r="M6" s="11">
        <f>L6/I6*100</f>
        <v>10.828272073946813</v>
      </c>
      <c r="N6" s="1"/>
      <c r="O6" s="1" t="s">
        <v>11</v>
      </c>
    </row>
    <row r="7" spans="1:16" s="2" customFormat="1">
      <c r="A7" s="24" t="s">
        <v>93</v>
      </c>
      <c r="B7" s="8">
        <f>C7+D7</f>
        <v>77193</v>
      </c>
      <c r="C7" s="8">
        <v>63631</v>
      </c>
      <c r="D7" s="8">
        <v>13562</v>
      </c>
      <c r="E7" s="8">
        <f>F7+G7</f>
        <v>29276</v>
      </c>
      <c r="F7" s="8">
        <v>20162</v>
      </c>
      <c r="G7" s="8">
        <v>9114</v>
      </c>
      <c r="H7" s="32">
        <f t="shared" ref="H7:H33" si="1">E7/B7*100</f>
        <v>37.92571865324576</v>
      </c>
      <c r="I7" s="8">
        <f>J7+K7</f>
        <v>27433</v>
      </c>
      <c r="J7" s="8">
        <v>19265</v>
      </c>
      <c r="K7" s="8">
        <v>8168</v>
      </c>
      <c r="L7" s="8">
        <f t="shared" ref="L7:L33" si="2">E7-I7</f>
        <v>1843</v>
      </c>
      <c r="M7" s="11">
        <f t="shared" ref="M7:M33" si="3">L7/I7*100</f>
        <v>6.7181861261983737</v>
      </c>
      <c r="N7" s="1"/>
      <c r="O7" s="1" t="s">
        <v>13</v>
      </c>
    </row>
    <row r="8" spans="1:16" s="2" customFormat="1">
      <c r="A8" s="24" t="s">
        <v>94</v>
      </c>
      <c r="B8" s="8">
        <f t="shared" ref="B8:B28" si="4">C8+D8</f>
        <v>2710</v>
      </c>
      <c r="C8" s="8">
        <v>2685</v>
      </c>
      <c r="D8" s="8">
        <v>25</v>
      </c>
      <c r="E8" s="8">
        <f t="shared" ref="E8:E28" si="5">F8+G8</f>
        <v>1307</v>
      </c>
      <c r="F8" s="8">
        <v>1307</v>
      </c>
      <c r="G8" s="8">
        <v>0</v>
      </c>
      <c r="H8" s="32">
        <f t="shared" si="1"/>
        <v>48.228782287822881</v>
      </c>
      <c r="I8" s="8">
        <f t="shared" ref="I8:I28" si="6">J8+K8</f>
        <v>313</v>
      </c>
      <c r="J8" s="8">
        <v>298</v>
      </c>
      <c r="K8" s="8">
        <v>15</v>
      </c>
      <c r="L8" s="8">
        <f t="shared" si="2"/>
        <v>994</v>
      </c>
      <c r="M8" s="11">
        <f t="shared" si="3"/>
        <v>317.57188498402559</v>
      </c>
      <c r="N8" s="1"/>
      <c r="O8" s="1" t="s">
        <v>16</v>
      </c>
    </row>
    <row r="9" spans="1:16" s="2" customFormat="1">
      <c r="A9" s="24" t="s">
        <v>95</v>
      </c>
      <c r="B9" s="8">
        <f t="shared" si="4"/>
        <v>49801</v>
      </c>
      <c r="C9" s="8">
        <v>48751</v>
      </c>
      <c r="D9" s="8">
        <v>1050</v>
      </c>
      <c r="E9" s="8">
        <f t="shared" si="5"/>
        <v>23283</v>
      </c>
      <c r="F9" s="8">
        <v>23018</v>
      </c>
      <c r="G9" s="8">
        <v>265</v>
      </c>
      <c r="H9" s="32">
        <f t="shared" si="1"/>
        <v>46.752073251541134</v>
      </c>
      <c r="I9" s="8">
        <f t="shared" si="6"/>
        <v>22403</v>
      </c>
      <c r="J9" s="8">
        <v>21895</v>
      </c>
      <c r="K9" s="8">
        <v>508</v>
      </c>
      <c r="L9" s="8">
        <f t="shared" si="2"/>
        <v>880</v>
      </c>
      <c r="M9" s="11">
        <f t="shared" si="3"/>
        <v>3.9280453510690529</v>
      </c>
      <c r="N9" s="1"/>
      <c r="O9" s="1" t="s">
        <v>18</v>
      </c>
    </row>
    <row r="10" spans="1:16" s="2" customFormat="1">
      <c r="A10" s="24" t="s">
        <v>96</v>
      </c>
      <c r="B10" s="8">
        <f t="shared" si="4"/>
        <v>65784</v>
      </c>
      <c r="C10" s="8">
        <v>55308</v>
      </c>
      <c r="D10" s="8">
        <v>10476</v>
      </c>
      <c r="E10" s="8">
        <f t="shared" si="5"/>
        <v>29691</v>
      </c>
      <c r="F10" s="8">
        <v>24444</v>
      </c>
      <c r="G10" s="8">
        <v>5247</v>
      </c>
      <c r="H10" s="32">
        <f t="shared" si="1"/>
        <v>45.134075155052898</v>
      </c>
      <c r="I10" s="8">
        <f t="shared" si="6"/>
        <v>28462</v>
      </c>
      <c r="J10" s="8">
        <v>20509</v>
      </c>
      <c r="K10" s="8">
        <v>7953</v>
      </c>
      <c r="L10" s="8">
        <f t="shared" si="2"/>
        <v>1229</v>
      </c>
      <c r="M10" s="11">
        <f t="shared" si="3"/>
        <v>4.3180380858688778</v>
      </c>
      <c r="N10" s="1"/>
      <c r="O10" s="1" t="s">
        <v>21</v>
      </c>
    </row>
    <row r="11" spans="1:16" s="2" customFormat="1">
      <c r="A11" s="24" t="s">
        <v>97</v>
      </c>
      <c r="B11" s="8">
        <f t="shared" si="4"/>
        <v>2964</v>
      </c>
      <c r="C11" s="8">
        <v>2864</v>
      </c>
      <c r="D11" s="8">
        <v>100</v>
      </c>
      <c r="E11" s="8">
        <f t="shared" si="5"/>
        <v>709</v>
      </c>
      <c r="F11" s="8">
        <v>658</v>
      </c>
      <c r="G11" s="8">
        <v>51</v>
      </c>
      <c r="H11" s="32">
        <f t="shared" si="1"/>
        <v>23.920377867746289</v>
      </c>
      <c r="I11" s="8">
        <f t="shared" si="6"/>
        <v>411</v>
      </c>
      <c r="J11" s="8">
        <v>411</v>
      </c>
      <c r="K11" s="8">
        <v>0</v>
      </c>
      <c r="L11" s="8">
        <f t="shared" si="2"/>
        <v>298</v>
      </c>
      <c r="M11" s="11">
        <f t="shared" si="3"/>
        <v>72.506082725060821</v>
      </c>
      <c r="N11" s="1"/>
      <c r="O11" s="1" t="s">
        <v>23</v>
      </c>
    </row>
    <row r="12" spans="1:16" s="2" customFormat="1">
      <c r="A12" s="24" t="s">
        <v>98</v>
      </c>
      <c r="B12" s="8">
        <f t="shared" si="4"/>
        <v>10882</v>
      </c>
      <c r="C12" s="8">
        <v>10803</v>
      </c>
      <c r="D12" s="8">
        <v>79</v>
      </c>
      <c r="E12" s="8">
        <f t="shared" si="5"/>
        <v>3302</v>
      </c>
      <c r="F12" s="8">
        <v>3263</v>
      </c>
      <c r="G12" s="8">
        <v>39</v>
      </c>
      <c r="H12" s="32">
        <f t="shared" si="1"/>
        <v>30.343686822275316</v>
      </c>
      <c r="I12" s="8">
        <f t="shared" si="6"/>
        <v>3426</v>
      </c>
      <c r="J12" s="8">
        <v>3349</v>
      </c>
      <c r="K12" s="8">
        <v>77</v>
      </c>
      <c r="L12" s="8">
        <f t="shared" si="2"/>
        <v>-124</v>
      </c>
      <c r="M12" s="11">
        <f t="shared" si="3"/>
        <v>-3.6193812025685932</v>
      </c>
      <c r="N12" s="1"/>
      <c r="O12" s="1" t="s">
        <v>25</v>
      </c>
    </row>
    <row r="13" spans="1:16" s="2" customFormat="1">
      <c r="A13" s="24" t="s">
        <v>99</v>
      </c>
      <c r="B13" s="8">
        <f t="shared" si="4"/>
        <v>58854</v>
      </c>
      <c r="C13" s="8">
        <v>55801</v>
      </c>
      <c r="D13" s="8">
        <v>3053</v>
      </c>
      <c r="E13" s="8">
        <f t="shared" si="5"/>
        <v>24517</v>
      </c>
      <c r="F13" s="8">
        <v>22073</v>
      </c>
      <c r="G13" s="8">
        <v>2444</v>
      </c>
      <c r="H13" s="32">
        <f t="shared" si="1"/>
        <v>41.657321507459137</v>
      </c>
      <c r="I13" s="8">
        <f t="shared" si="6"/>
        <v>20524</v>
      </c>
      <c r="J13" s="8">
        <v>18084</v>
      </c>
      <c r="K13" s="8">
        <v>2440</v>
      </c>
      <c r="L13" s="8">
        <f t="shared" si="2"/>
        <v>3993</v>
      </c>
      <c r="M13" s="11">
        <f t="shared" si="3"/>
        <v>19.45527187682713</v>
      </c>
      <c r="N13" s="1"/>
      <c r="O13" s="1" t="s">
        <v>27</v>
      </c>
    </row>
    <row r="14" spans="1:16" s="2" customFormat="1">
      <c r="A14" s="24" t="s">
        <v>100</v>
      </c>
      <c r="B14" s="8">
        <f t="shared" si="4"/>
        <v>39981</v>
      </c>
      <c r="C14" s="8">
        <v>34405</v>
      </c>
      <c r="D14" s="8">
        <v>5576</v>
      </c>
      <c r="E14" s="8">
        <f t="shared" si="5"/>
        <v>18053</v>
      </c>
      <c r="F14" s="8">
        <v>13169</v>
      </c>
      <c r="G14" s="8">
        <v>4884</v>
      </c>
      <c r="H14" s="32">
        <f t="shared" si="1"/>
        <v>45.153948125359541</v>
      </c>
      <c r="I14" s="8">
        <f t="shared" si="6"/>
        <v>17260</v>
      </c>
      <c r="J14" s="8">
        <v>13793</v>
      </c>
      <c r="K14" s="8">
        <v>3467</v>
      </c>
      <c r="L14" s="8">
        <f t="shared" si="2"/>
        <v>793</v>
      </c>
      <c r="M14" s="11">
        <f t="shared" si="3"/>
        <v>4.5944380069524913</v>
      </c>
      <c r="N14" s="1"/>
      <c r="O14" s="1" t="s">
        <v>35</v>
      </c>
    </row>
    <row r="15" spans="1:16" s="2" customFormat="1">
      <c r="A15" s="24" t="s">
        <v>101</v>
      </c>
      <c r="B15" s="8">
        <f t="shared" si="4"/>
        <v>6502</v>
      </c>
      <c r="C15" s="8">
        <v>5606</v>
      </c>
      <c r="D15" s="8">
        <v>896</v>
      </c>
      <c r="E15" s="8">
        <f t="shared" si="5"/>
        <v>2878</v>
      </c>
      <c r="F15" s="8">
        <v>2259</v>
      </c>
      <c r="G15" s="8">
        <v>619</v>
      </c>
      <c r="H15" s="32">
        <f t="shared" si="1"/>
        <v>44.263303598892648</v>
      </c>
      <c r="I15" s="8">
        <f t="shared" si="6"/>
        <v>1097</v>
      </c>
      <c r="J15" s="8">
        <v>871</v>
      </c>
      <c r="K15" s="8">
        <v>226</v>
      </c>
      <c r="L15" s="8">
        <f t="shared" si="2"/>
        <v>1781</v>
      </c>
      <c r="M15" s="11">
        <f t="shared" si="3"/>
        <v>162.35186873290792</v>
      </c>
      <c r="N15" s="1"/>
      <c r="O15" s="1" t="s">
        <v>38</v>
      </c>
    </row>
    <row r="16" spans="1:16" s="2" customFormat="1">
      <c r="A16" s="24" t="s">
        <v>102</v>
      </c>
      <c r="B16" s="8">
        <f t="shared" si="4"/>
        <v>61493</v>
      </c>
      <c r="C16" s="8">
        <v>49173</v>
      </c>
      <c r="D16" s="8">
        <v>12320</v>
      </c>
      <c r="E16" s="8">
        <f t="shared" si="5"/>
        <v>22324</v>
      </c>
      <c r="F16" s="8">
        <v>15175</v>
      </c>
      <c r="G16" s="8">
        <v>7149</v>
      </c>
      <c r="H16" s="32">
        <f t="shared" si="1"/>
        <v>36.303319076968108</v>
      </c>
      <c r="I16" s="8">
        <f t="shared" si="6"/>
        <v>22793</v>
      </c>
      <c r="J16" s="8">
        <v>19207</v>
      </c>
      <c r="K16" s="8">
        <v>3586</v>
      </c>
      <c r="L16" s="8">
        <f t="shared" si="2"/>
        <v>-469</v>
      </c>
      <c r="M16" s="11">
        <f t="shared" si="3"/>
        <v>-2.0576492782871938</v>
      </c>
      <c r="N16" s="1"/>
      <c r="O16" s="1" t="s">
        <v>40</v>
      </c>
      <c r="P16" s="25"/>
    </row>
    <row r="17" spans="1:15" s="2" customFormat="1">
      <c r="A17" s="24" t="s">
        <v>103</v>
      </c>
      <c r="B17" s="8">
        <f t="shared" si="4"/>
        <v>36368</v>
      </c>
      <c r="C17" s="8">
        <v>33038</v>
      </c>
      <c r="D17" s="8">
        <v>3330</v>
      </c>
      <c r="E17" s="8">
        <f t="shared" si="5"/>
        <v>8871</v>
      </c>
      <c r="F17" s="8">
        <v>7220</v>
      </c>
      <c r="G17" s="8">
        <v>1651</v>
      </c>
      <c r="H17" s="32">
        <f t="shared" si="1"/>
        <v>24.392322921249452</v>
      </c>
      <c r="I17" s="8">
        <f t="shared" si="6"/>
        <v>7875</v>
      </c>
      <c r="J17" s="8">
        <v>7145</v>
      </c>
      <c r="K17" s="8">
        <v>730</v>
      </c>
      <c r="L17" s="8">
        <f t="shared" si="2"/>
        <v>996</v>
      </c>
      <c r="M17" s="11">
        <f t="shared" si="3"/>
        <v>12.647619047619047</v>
      </c>
      <c r="N17" s="1"/>
      <c r="O17" s="1" t="s">
        <v>42</v>
      </c>
    </row>
    <row r="18" spans="1:15" s="2" customFormat="1">
      <c r="A18" s="24" t="s">
        <v>104</v>
      </c>
      <c r="B18" s="8">
        <f t="shared" si="4"/>
        <v>56587</v>
      </c>
      <c r="C18" s="8">
        <v>56587</v>
      </c>
      <c r="D18" s="8">
        <v>0</v>
      </c>
      <c r="E18" s="8">
        <f t="shared" si="5"/>
        <v>13420</v>
      </c>
      <c r="F18" s="8">
        <v>13420</v>
      </c>
      <c r="G18" s="8">
        <v>0</v>
      </c>
      <c r="H18" s="32">
        <f t="shared" si="1"/>
        <v>23.715694417445704</v>
      </c>
      <c r="I18" s="8">
        <f t="shared" si="6"/>
        <v>7158</v>
      </c>
      <c r="J18" s="8">
        <v>7158</v>
      </c>
      <c r="K18" s="8">
        <v>0</v>
      </c>
      <c r="L18" s="8">
        <f t="shared" si="2"/>
        <v>6262</v>
      </c>
      <c r="M18" s="11">
        <f t="shared" si="3"/>
        <v>87.482537021514389</v>
      </c>
      <c r="N18" s="1"/>
      <c r="O18" s="1" t="s">
        <v>44</v>
      </c>
    </row>
    <row r="19" spans="1:15" s="2" customFormat="1">
      <c r="A19" s="24" t="s">
        <v>105</v>
      </c>
      <c r="B19" s="8">
        <f t="shared" si="4"/>
        <v>41550</v>
      </c>
      <c r="C19" s="8">
        <v>7590</v>
      </c>
      <c r="D19" s="8">
        <v>33960</v>
      </c>
      <c r="E19" s="8">
        <f t="shared" si="5"/>
        <v>27625</v>
      </c>
      <c r="F19" s="8">
        <v>1857</v>
      </c>
      <c r="G19" s="8">
        <v>25768</v>
      </c>
      <c r="H19" s="32">
        <f t="shared" si="1"/>
        <v>66.486161251504214</v>
      </c>
      <c r="I19" s="8">
        <f t="shared" si="6"/>
        <v>22875</v>
      </c>
      <c r="J19" s="8">
        <v>4370</v>
      </c>
      <c r="K19" s="8">
        <v>18505</v>
      </c>
      <c r="L19" s="8">
        <f t="shared" si="2"/>
        <v>4750</v>
      </c>
      <c r="M19" s="11">
        <f t="shared" si="3"/>
        <v>20.765027322404372</v>
      </c>
      <c r="N19" s="1"/>
      <c r="O19" s="1" t="s">
        <v>106</v>
      </c>
    </row>
    <row r="20" spans="1:15" s="2" customFormat="1">
      <c r="A20" s="24" t="s">
        <v>129</v>
      </c>
      <c r="B20" s="8">
        <f t="shared" si="4"/>
        <v>4704</v>
      </c>
      <c r="C20" s="8">
        <v>4233</v>
      </c>
      <c r="D20" s="8">
        <v>471</v>
      </c>
      <c r="E20" s="8">
        <f t="shared" si="5"/>
        <v>858</v>
      </c>
      <c r="F20" s="8">
        <v>671</v>
      </c>
      <c r="G20" s="8">
        <v>187</v>
      </c>
      <c r="H20" s="32">
        <f t="shared" si="1"/>
        <v>18.239795918367346</v>
      </c>
      <c r="I20" s="8">
        <f t="shared" si="6"/>
        <v>1280</v>
      </c>
      <c r="J20" s="8">
        <v>1248</v>
      </c>
      <c r="K20" s="8">
        <v>32</v>
      </c>
      <c r="L20" s="8">
        <f t="shared" si="2"/>
        <v>-422</v>
      </c>
      <c r="M20" s="11">
        <f t="shared" si="3"/>
        <v>-32.96875</v>
      </c>
      <c r="N20" s="1"/>
      <c r="O20" s="1" t="s">
        <v>46</v>
      </c>
    </row>
    <row r="21" spans="1:15" s="2" customFormat="1">
      <c r="A21" s="24" t="s">
        <v>108</v>
      </c>
      <c r="B21" s="8">
        <f t="shared" si="4"/>
        <v>474</v>
      </c>
      <c r="C21" s="8">
        <v>474</v>
      </c>
      <c r="D21" s="8">
        <v>0</v>
      </c>
      <c r="E21" s="8">
        <f t="shared" si="5"/>
        <v>0</v>
      </c>
      <c r="F21" s="8">
        <v>0</v>
      </c>
      <c r="G21" s="8">
        <v>0</v>
      </c>
      <c r="H21" s="32">
        <f t="shared" si="1"/>
        <v>0</v>
      </c>
      <c r="I21" s="8">
        <f t="shared" si="6"/>
        <v>75</v>
      </c>
      <c r="J21" s="8">
        <v>75</v>
      </c>
      <c r="K21" s="8">
        <v>0</v>
      </c>
      <c r="L21" s="8">
        <f t="shared" si="2"/>
        <v>-75</v>
      </c>
      <c r="M21" s="11">
        <f t="shared" si="3"/>
        <v>-100</v>
      </c>
      <c r="N21" s="1"/>
      <c r="O21" s="1" t="s">
        <v>48</v>
      </c>
    </row>
    <row r="22" spans="1:15" s="2" customFormat="1">
      <c r="A22" s="24" t="s">
        <v>109</v>
      </c>
      <c r="B22" s="8">
        <f t="shared" si="4"/>
        <v>0</v>
      </c>
      <c r="C22" s="8">
        <v>0</v>
      </c>
      <c r="D22" s="8">
        <v>0</v>
      </c>
      <c r="E22" s="8">
        <f t="shared" si="5"/>
        <v>0</v>
      </c>
      <c r="F22" s="8">
        <v>0</v>
      </c>
      <c r="G22" s="8">
        <v>0</v>
      </c>
      <c r="H22" s="32"/>
      <c r="I22" s="8">
        <f t="shared" si="6"/>
        <v>0</v>
      </c>
      <c r="J22" s="8">
        <v>0</v>
      </c>
      <c r="K22" s="8">
        <v>0</v>
      </c>
      <c r="L22" s="8">
        <f t="shared" si="2"/>
        <v>0</v>
      </c>
      <c r="M22" s="11"/>
      <c r="N22" s="1"/>
      <c r="O22" s="1" t="s">
        <v>50</v>
      </c>
    </row>
    <row r="23" spans="1:15" s="2" customFormat="1">
      <c r="A23" s="17" t="s">
        <v>110</v>
      </c>
      <c r="B23" s="8">
        <f t="shared" si="4"/>
        <v>3911</v>
      </c>
      <c r="C23" s="8">
        <v>3534</v>
      </c>
      <c r="D23" s="8">
        <v>377</v>
      </c>
      <c r="E23" s="8">
        <f t="shared" si="5"/>
        <v>1462</v>
      </c>
      <c r="F23" s="8">
        <v>1173</v>
      </c>
      <c r="G23" s="8">
        <v>289</v>
      </c>
      <c r="H23" s="32">
        <f t="shared" si="1"/>
        <v>37.381743799539755</v>
      </c>
      <c r="I23" s="8">
        <f t="shared" si="6"/>
        <v>912</v>
      </c>
      <c r="J23" s="8">
        <v>703</v>
      </c>
      <c r="K23" s="8">
        <v>209</v>
      </c>
      <c r="L23" s="8">
        <f t="shared" si="2"/>
        <v>550</v>
      </c>
      <c r="M23" s="11">
        <f t="shared" si="3"/>
        <v>60.307017543859651</v>
      </c>
      <c r="N23" s="1"/>
      <c r="O23" s="1" t="s">
        <v>52</v>
      </c>
    </row>
    <row r="24" spans="1:15" s="2" customFormat="1">
      <c r="A24" s="17" t="s">
        <v>111</v>
      </c>
      <c r="B24" s="8">
        <f t="shared" si="4"/>
        <v>34176</v>
      </c>
      <c r="C24" s="8">
        <v>33287</v>
      </c>
      <c r="D24" s="8">
        <v>889</v>
      </c>
      <c r="E24" s="8">
        <f t="shared" si="5"/>
        <v>6959</v>
      </c>
      <c r="F24" s="8">
        <v>6564</v>
      </c>
      <c r="G24" s="8">
        <v>395</v>
      </c>
      <c r="H24" s="32">
        <f t="shared" si="1"/>
        <v>20.362242509363295</v>
      </c>
      <c r="I24" s="8">
        <f t="shared" si="6"/>
        <v>8998</v>
      </c>
      <c r="J24" s="8">
        <v>6846</v>
      </c>
      <c r="K24" s="8">
        <v>2152</v>
      </c>
      <c r="L24" s="8">
        <f t="shared" si="2"/>
        <v>-2039</v>
      </c>
      <c r="M24" s="11">
        <f t="shared" si="3"/>
        <v>-22.660591242498331</v>
      </c>
      <c r="N24" s="1"/>
      <c r="O24" s="1"/>
    </row>
    <row r="25" spans="1:15" s="2" customFormat="1">
      <c r="A25" s="17" t="s">
        <v>112</v>
      </c>
      <c r="B25" s="8">
        <f t="shared" si="4"/>
        <v>1010</v>
      </c>
      <c r="C25" s="8">
        <v>1010</v>
      </c>
      <c r="D25" s="8">
        <v>0</v>
      </c>
      <c r="E25" s="8">
        <f t="shared" si="5"/>
        <v>772</v>
      </c>
      <c r="F25" s="8">
        <v>772</v>
      </c>
      <c r="G25" s="8">
        <v>0</v>
      </c>
      <c r="H25" s="32">
        <f t="shared" si="1"/>
        <v>76.43564356435644</v>
      </c>
      <c r="I25" s="8">
        <f t="shared" si="6"/>
        <v>304</v>
      </c>
      <c r="J25" s="8">
        <v>304</v>
      </c>
      <c r="K25" s="8">
        <v>0</v>
      </c>
      <c r="L25" s="8">
        <f t="shared" si="2"/>
        <v>468</v>
      </c>
      <c r="M25" s="11">
        <f t="shared" si="3"/>
        <v>153.94736842105263</v>
      </c>
      <c r="N25" s="1"/>
      <c r="O25" s="1"/>
    </row>
    <row r="26" spans="1:15" s="2" customFormat="1">
      <c r="A26" s="17" t="s">
        <v>113</v>
      </c>
      <c r="B26" s="8">
        <f t="shared" si="4"/>
        <v>13126</v>
      </c>
      <c r="C26" s="8">
        <v>8986</v>
      </c>
      <c r="D26" s="8">
        <v>4140</v>
      </c>
      <c r="E26" s="8">
        <f t="shared" si="5"/>
        <v>761</v>
      </c>
      <c r="F26" s="8">
        <v>0</v>
      </c>
      <c r="G26" s="8">
        <v>761</v>
      </c>
      <c r="H26" s="32">
        <f t="shared" si="1"/>
        <v>5.7976535121133628</v>
      </c>
      <c r="I26" s="8">
        <f t="shared" si="6"/>
        <v>1</v>
      </c>
      <c r="J26" s="8">
        <v>0</v>
      </c>
      <c r="K26" s="8">
        <v>1</v>
      </c>
      <c r="L26" s="8">
        <f t="shared" si="2"/>
        <v>760</v>
      </c>
      <c r="M26" s="11">
        <f t="shared" si="3"/>
        <v>76000</v>
      </c>
      <c r="N26" s="1"/>
      <c r="O26" s="1"/>
    </row>
    <row r="27" spans="1:15" s="2" customFormat="1">
      <c r="A27" s="26" t="s">
        <v>114</v>
      </c>
      <c r="B27" s="8">
        <f t="shared" si="4"/>
        <v>20800</v>
      </c>
      <c r="C27" s="8">
        <v>13000</v>
      </c>
      <c r="D27" s="8">
        <v>7800</v>
      </c>
      <c r="E27" s="8">
        <f t="shared" si="5"/>
        <v>12941</v>
      </c>
      <c r="F27" s="8">
        <v>12330</v>
      </c>
      <c r="G27" s="8">
        <v>611</v>
      </c>
      <c r="H27" s="32">
        <f t="shared" si="1"/>
        <v>62.21634615384616</v>
      </c>
      <c r="I27" s="8">
        <f t="shared" si="6"/>
        <v>13035</v>
      </c>
      <c r="J27" s="8">
        <v>7035</v>
      </c>
      <c r="K27" s="8">
        <v>6000</v>
      </c>
      <c r="L27" s="8">
        <f t="shared" si="2"/>
        <v>-94</v>
      </c>
      <c r="M27" s="11">
        <f t="shared" si="3"/>
        <v>-0.72113540467970849</v>
      </c>
      <c r="N27" s="1"/>
      <c r="O27" s="1"/>
    </row>
    <row r="28" spans="1:15" s="2" customFormat="1">
      <c r="A28" s="17" t="s">
        <v>115</v>
      </c>
      <c r="B28" s="8">
        <f t="shared" si="4"/>
        <v>5</v>
      </c>
      <c r="C28" s="8">
        <v>0</v>
      </c>
      <c r="D28" s="8">
        <v>5</v>
      </c>
      <c r="E28" s="8">
        <f t="shared" si="5"/>
        <v>1</v>
      </c>
      <c r="F28" s="8">
        <v>0</v>
      </c>
      <c r="G28" s="8">
        <v>1</v>
      </c>
      <c r="H28" s="32">
        <f t="shared" si="1"/>
        <v>20</v>
      </c>
      <c r="I28" s="8">
        <f t="shared" si="6"/>
        <v>0</v>
      </c>
      <c r="J28" s="13">
        <v>0</v>
      </c>
      <c r="K28" s="13">
        <v>0</v>
      </c>
      <c r="L28" s="8">
        <f t="shared" si="2"/>
        <v>1</v>
      </c>
      <c r="M28" s="11"/>
      <c r="N28" s="1"/>
      <c r="O28" s="1"/>
    </row>
    <row r="29" spans="1:15" s="2" customFormat="1">
      <c r="A29" s="7"/>
      <c r="B29" s="8"/>
      <c r="C29" s="8"/>
      <c r="D29" s="8"/>
      <c r="E29" s="8"/>
      <c r="F29" s="8"/>
      <c r="G29" s="8"/>
      <c r="H29" s="32"/>
      <c r="I29" s="16"/>
      <c r="J29" s="13"/>
      <c r="K29" s="13"/>
      <c r="L29" s="8">
        <f t="shared" si="2"/>
        <v>0</v>
      </c>
      <c r="M29" s="11"/>
      <c r="N29" s="1"/>
      <c r="O29" s="1"/>
    </row>
    <row r="30" spans="1:15" s="2" customFormat="1">
      <c r="A30" s="7" t="s">
        <v>130</v>
      </c>
      <c r="B30" s="8">
        <f>B7+B9+B10+B11+B13+B14+B15+B16</f>
        <v>362572</v>
      </c>
      <c r="C30" s="8">
        <f>C7+C9+C10+C11+C13+C14+C15+C16</f>
        <v>315539</v>
      </c>
      <c r="D30" s="8">
        <f t="shared" ref="D30:K30" si="7">D7+D9+D10+D11+D13+D14+D15+D16</f>
        <v>47033</v>
      </c>
      <c r="E30" s="8">
        <f t="shared" si="7"/>
        <v>150731</v>
      </c>
      <c r="F30" s="8">
        <f t="shared" si="7"/>
        <v>120958</v>
      </c>
      <c r="G30" s="8">
        <f t="shared" si="7"/>
        <v>29773</v>
      </c>
      <c r="H30" s="32">
        <f t="shared" si="1"/>
        <v>41.572708317244569</v>
      </c>
      <c r="I30" s="8">
        <f t="shared" si="7"/>
        <v>140383</v>
      </c>
      <c r="J30" s="8">
        <f t="shared" si="7"/>
        <v>114035</v>
      </c>
      <c r="K30" s="29">
        <f t="shared" si="7"/>
        <v>26348</v>
      </c>
      <c r="L30" s="8">
        <f t="shared" si="2"/>
        <v>10348</v>
      </c>
      <c r="M30" s="11">
        <f t="shared" si="3"/>
        <v>7.3712629022032585</v>
      </c>
      <c r="N30" s="1"/>
      <c r="O30" s="1"/>
    </row>
    <row r="31" spans="1:15" s="2" customFormat="1">
      <c r="A31" s="7" t="s">
        <v>131</v>
      </c>
      <c r="B31" s="8">
        <f>B10+B11+B12+B13+B14+B15+B16+B17+B18+B20+B23+B24+B25</f>
        <v>383216</v>
      </c>
      <c r="C31" s="8">
        <f t="shared" ref="C31:K31" si="8">C10+C11+C12+C13+C14+C15+C16+C17+C18+C20+C23+C24+C25</f>
        <v>345649</v>
      </c>
      <c r="D31" s="8">
        <f t="shared" si="8"/>
        <v>37567</v>
      </c>
      <c r="E31" s="8">
        <f t="shared" si="8"/>
        <v>133816</v>
      </c>
      <c r="F31" s="8">
        <f t="shared" si="8"/>
        <v>110861</v>
      </c>
      <c r="G31" s="8">
        <f t="shared" si="8"/>
        <v>22955</v>
      </c>
      <c r="H31" s="32">
        <f t="shared" si="1"/>
        <v>34.919210053859963</v>
      </c>
      <c r="I31" s="8">
        <f t="shared" si="8"/>
        <v>120500</v>
      </c>
      <c r="J31" s="8">
        <f t="shared" si="8"/>
        <v>99628</v>
      </c>
      <c r="K31" s="29">
        <f t="shared" si="8"/>
        <v>20872</v>
      </c>
      <c r="L31" s="8">
        <f t="shared" si="2"/>
        <v>13316</v>
      </c>
      <c r="M31" s="11">
        <f t="shared" si="3"/>
        <v>11.050622406639004</v>
      </c>
      <c r="N31" s="1"/>
      <c r="O31" s="1"/>
    </row>
    <row r="32" spans="1:15" s="2" customFormat="1">
      <c r="A32" s="7"/>
      <c r="B32" s="8"/>
      <c r="C32" s="8"/>
      <c r="D32" s="8"/>
      <c r="E32" s="8"/>
      <c r="F32" s="8"/>
      <c r="G32" s="8"/>
      <c r="H32" s="32"/>
      <c r="I32" s="8"/>
      <c r="J32" s="8"/>
      <c r="K32" s="13"/>
      <c r="L32" s="8">
        <f t="shared" si="2"/>
        <v>0</v>
      </c>
      <c r="M32" s="11"/>
      <c r="N32" s="1"/>
      <c r="O32" s="1"/>
    </row>
    <row r="33" spans="1:15" s="2" customFormat="1">
      <c r="A33" s="7" t="s">
        <v>132</v>
      </c>
      <c r="B33" s="8">
        <f>C33+D33</f>
        <v>356500</v>
      </c>
      <c r="C33" s="8">
        <v>176425</v>
      </c>
      <c r="D33" s="8">
        <v>180075</v>
      </c>
      <c r="E33" s="8">
        <f>F33+G33</f>
        <v>101131</v>
      </c>
      <c r="F33" s="8">
        <v>42818</v>
      </c>
      <c r="G33" s="8">
        <v>58313</v>
      </c>
      <c r="H33" s="32">
        <f t="shared" si="1"/>
        <v>28.36774193548387</v>
      </c>
      <c r="I33" s="8">
        <f>J33+K33</f>
        <v>79234</v>
      </c>
      <c r="J33" s="8">
        <v>54207</v>
      </c>
      <c r="K33" s="13">
        <v>25027</v>
      </c>
      <c r="L33" s="8">
        <f t="shared" si="2"/>
        <v>21897</v>
      </c>
      <c r="M33" s="11">
        <f t="shared" si="3"/>
        <v>27.635863391978194</v>
      </c>
      <c r="N33" s="1"/>
      <c r="O33" s="1"/>
    </row>
  </sheetData>
  <mergeCells count="8">
    <mergeCell ref="M4:M5"/>
    <mergeCell ref="A2:L2"/>
    <mergeCell ref="A4:A5"/>
    <mergeCell ref="B4:D4"/>
    <mergeCell ref="E4:G4"/>
    <mergeCell ref="I4:K4"/>
    <mergeCell ref="H4:H5"/>
    <mergeCell ref="L4:L5"/>
  </mergeCells>
  <phoneticPr fontId="1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12" sqref="D12"/>
    </sheetView>
  </sheetViews>
  <sheetFormatPr defaultRowHeight="14.25"/>
  <cols>
    <col min="1" max="1" width="20.875" customWidth="1"/>
    <col min="2" max="2" width="14" customWidth="1"/>
    <col min="3" max="3" width="19" customWidth="1"/>
    <col min="4" max="4" width="27.5" customWidth="1"/>
    <col min="5" max="5" width="10.75" customWidth="1"/>
  </cols>
  <sheetData>
    <row r="1" spans="1:5" ht="68.25" customHeight="1">
      <c r="A1" s="33" t="s">
        <v>137</v>
      </c>
      <c r="B1" s="34"/>
      <c r="C1" s="35"/>
      <c r="D1" s="35"/>
      <c r="E1" s="36"/>
    </row>
    <row r="2" spans="1:5" ht="39.75" customHeight="1">
      <c r="A2" s="64" t="s">
        <v>145</v>
      </c>
      <c r="B2" s="64"/>
      <c r="C2" s="64"/>
      <c r="D2" s="64"/>
      <c r="E2" s="64"/>
    </row>
    <row r="3" spans="1:5" ht="18.75" customHeight="1">
      <c r="A3" s="37"/>
      <c r="B3" s="38"/>
      <c r="C3" s="39"/>
      <c r="D3" s="40"/>
      <c r="E3" s="41" t="s">
        <v>138</v>
      </c>
    </row>
    <row r="4" spans="1:5" ht="34.5" customHeight="1">
      <c r="A4" s="43" t="s">
        <v>139</v>
      </c>
      <c r="B4" s="44" t="s">
        <v>140</v>
      </c>
      <c r="C4" s="43" t="s">
        <v>141</v>
      </c>
      <c r="D4" s="43" t="s">
        <v>142</v>
      </c>
      <c r="E4" s="45" t="s">
        <v>143</v>
      </c>
    </row>
    <row r="5" spans="1:5" ht="40.5" customHeight="1">
      <c r="A5" s="46" t="s">
        <v>148</v>
      </c>
      <c r="B5" s="47">
        <v>43142</v>
      </c>
      <c r="C5" s="48" t="s">
        <v>149</v>
      </c>
      <c r="D5" s="48" t="s">
        <v>147</v>
      </c>
      <c r="E5" s="49">
        <v>160000</v>
      </c>
    </row>
    <row r="6" spans="1:5">
      <c r="A6" s="46"/>
      <c r="B6" s="47"/>
      <c r="C6" s="42"/>
      <c r="D6" s="48"/>
      <c r="E6" s="49"/>
    </row>
    <row r="7" spans="1:5" ht="26.25" customHeight="1">
      <c r="A7" s="63" t="s">
        <v>144</v>
      </c>
      <c r="B7" s="63"/>
      <c r="C7" s="63"/>
      <c r="D7" s="63"/>
      <c r="E7" s="49">
        <f>E5+E6</f>
        <v>160000</v>
      </c>
    </row>
    <row r="8" spans="1:5">
      <c r="A8" s="50"/>
      <c r="B8" s="50"/>
      <c r="C8" s="50"/>
      <c r="D8" s="50"/>
      <c r="E8" s="50"/>
    </row>
  </sheetData>
  <mergeCells count="2">
    <mergeCell ref="A7:D7"/>
    <mergeCell ref="A2:E2"/>
  </mergeCells>
  <phoneticPr fontId="1" type="noConversion"/>
  <printOptions horizontalCentered="1"/>
  <pageMargins left="0.15748031496062992" right="0.15748031496062992" top="0.5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全市收入</vt:lpstr>
      <vt:lpstr>全市支出</vt:lpstr>
      <vt:lpstr>市级收入</vt:lpstr>
      <vt:lpstr>市级支出</vt:lpstr>
      <vt:lpstr>总预备费</vt:lpstr>
      <vt:lpstr>全市支出!Print_Area</vt:lpstr>
      <vt:lpstr>市级收入!Print_Area</vt:lpstr>
      <vt:lpstr>市级支出!Print_Area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王柳影</cp:lastModifiedBy>
  <cp:lastPrinted>2018-07-27T00:41:07Z</cp:lastPrinted>
  <dcterms:created xsi:type="dcterms:W3CDTF">2018-07-09T07:18:53Z</dcterms:created>
  <dcterms:modified xsi:type="dcterms:W3CDTF">2018-09-03T03:18:32Z</dcterms:modified>
</cp:coreProperties>
</file>