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780" yWindow="465" windowWidth="24570" windowHeight="11895"/>
  </bookViews>
  <sheets>
    <sheet name="玉东新区一般公共预算支出表(按功能分类科目)" sheetId="2" r:id="rId1"/>
  </sheets>
  <definedNames>
    <definedName name="_xlnm.Print_Titles" localSheetId="0">'玉东新区一般公共预算支出表(按功能分类科目)'!$1:$4</definedName>
  </definedNames>
  <calcPr calcId="124519"/>
</workbook>
</file>

<file path=xl/calcChain.xml><?xml version="1.0" encoding="utf-8"?>
<calcChain xmlns="http://schemas.openxmlformats.org/spreadsheetml/2006/main">
  <c r="B252" i="2"/>
  <c r="B251"/>
  <c r="B528" l="1"/>
  <c r="B249"/>
  <c r="B244" s="1"/>
  <c r="B245"/>
  <c r="B226"/>
  <c r="B211"/>
  <c r="B196"/>
  <c r="B188" s="1"/>
  <c r="B177"/>
  <c r="B176" s="1"/>
  <c r="B153"/>
  <c r="B147"/>
  <c r="B134"/>
  <c r="B91"/>
  <c r="B86"/>
  <c r="B75"/>
  <c r="B65"/>
  <c r="B55"/>
  <c r="B45"/>
  <c r="B34"/>
  <c r="B22"/>
  <c r="B6"/>
  <c r="B5" l="1"/>
  <c r="B692"/>
  <c r="B615"/>
  <c r="B709"/>
  <c r="B485"/>
  <c r="B504" l="1"/>
  <c r="B544" l="1"/>
  <c r="B599"/>
  <c r="B290"/>
  <c r="B672"/>
  <c r="B640"/>
  <c r="B623"/>
  <c r="B614"/>
  <c r="B609"/>
  <c r="B603"/>
  <c r="B558"/>
  <c r="B529"/>
  <c r="B508"/>
  <c r="B491"/>
  <c r="B481"/>
  <c r="B471"/>
  <c r="B467"/>
  <c r="B462"/>
  <c r="B454"/>
  <c r="B449"/>
  <c r="B444"/>
  <c r="B434"/>
  <c r="B423"/>
  <c r="B405"/>
  <c r="B419"/>
  <c r="B392"/>
  <c r="B385"/>
  <c r="B377"/>
  <c r="B371"/>
  <c r="B366"/>
  <c r="B358"/>
  <c r="B337"/>
  <c r="B349"/>
  <c r="B324"/>
  <c r="B708" l="1"/>
  <c r="B700"/>
  <c r="B699" s="1"/>
  <c r="B703"/>
  <c r="B696" l="1"/>
  <c r="B694"/>
  <c r="B691"/>
  <c r="B678"/>
  <c r="B664"/>
  <c r="B639"/>
  <c r="B631"/>
  <c r="B617"/>
  <c r="B590"/>
  <c r="B572"/>
  <c r="B507" l="1"/>
  <c r="B490"/>
  <c r="B461"/>
  <c r="B404"/>
  <c r="B323"/>
  <c r="B289"/>
  <c r="B268"/>
  <c r="B698" l="1"/>
  <c r="B710" s="1"/>
</calcChain>
</file>

<file path=xl/sharedStrings.xml><?xml version="1.0" encoding="utf-8"?>
<sst xmlns="http://schemas.openxmlformats.org/spreadsheetml/2006/main" count="710" uniqueCount="569">
  <si>
    <t>建议数</t>
  </si>
  <si>
    <t xml:space="preserve">    人大事务</t>
  </si>
  <si>
    <t xml:space="preserve">        行政运行</t>
  </si>
  <si>
    <t xml:space="preserve">        一般行政管理事务</t>
  </si>
  <si>
    <t xml:space="preserve">        人大会议</t>
  </si>
  <si>
    <t xml:space="preserve">        事业运行</t>
  </si>
  <si>
    <t xml:space="preserve">    政协事务</t>
  </si>
  <si>
    <t xml:space="preserve">    政府办公厅（室）及相关机构事务</t>
  </si>
  <si>
    <t xml:space="preserve">        机关服务</t>
  </si>
  <si>
    <t xml:space="preserve">        专项业务活动</t>
  </si>
  <si>
    <t xml:space="preserve">        政务公开审批</t>
  </si>
  <si>
    <t xml:space="preserve">        法制建设</t>
  </si>
  <si>
    <t xml:space="preserve">        信访事务</t>
  </si>
  <si>
    <t xml:space="preserve">        其他政府办公厅（室）及相关机构事务支出</t>
  </si>
  <si>
    <t xml:space="preserve">    发展与改革事务</t>
  </si>
  <si>
    <t xml:space="preserve">        物价管理</t>
  </si>
  <si>
    <t xml:space="preserve">    统计信息事务</t>
  </si>
  <si>
    <t xml:space="preserve">        专项统计业务</t>
  </si>
  <si>
    <t xml:space="preserve">        专项普查活动</t>
  </si>
  <si>
    <t xml:space="preserve">    财政事务</t>
  </si>
  <si>
    <t xml:space="preserve">        预算改革业务</t>
  </si>
  <si>
    <t xml:space="preserve">        财政国库业务</t>
  </si>
  <si>
    <t xml:space="preserve">        财政监察</t>
  </si>
  <si>
    <t xml:space="preserve">        信息化建设</t>
  </si>
  <si>
    <t xml:space="preserve">        财政委托业务支出</t>
  </si>
  <si>
    <t xml:space="preserve">        其他财政事务支出</t>
  </si>
  <si>
    <t xml:space="preserve">    税收事务</t>
  </si>
  <si>
    <t xml:space="preserve">        其他税收事务支出</t>
  </si>
  <si>
    <t xml:space="preserve">    审计事务</t>
  </si>
  <si>
    <t xml:space="preserve">        审计业务</t>
  </si>
  <si>
    <t xml:space="preserve">    海关事务</t>
  </si>
  <si>
    <t xml:space="preserve">    人力资源事务</t>
  </si>
  <si>
    <t xml:space="preserve">        军队转业干部安置</t>
  </si>
  <si>
    <t xml:space="preserve">        引进人才费用</t>
  </si>
  <si>
    <t xml:space="preserve">        公务员招考</t>
  </si>
  <si>
    <t xml:space="preserve">        公务员综合管理</t>
  </si>
  <si>
    <t xml:space="preserve">        其他人力资源事务支出</t>
  </si>
  <si>
    <t xml:space="preserve">    纪检监察事务</t>
  </si>
  <si>
    <t xml:space="preserve">        其他纪检监察事务支出</t>
  </si>
  <si>
    <t xml:space="preserve">    商贸事务</t>
  </si>
  <si>
    <t xml:space="preserve">        招商引资</t>
  </si>
  <si>
    <t xml:space="preserve">        其他商贸事务支出</t>
  </si>
  <si>
    <t xml:space="preserve">    知识产权事务</t>
  </si>
  <si>
    <t xml:space="preserve">    工商行政管理事务</t>
  </si>
  <si>
    <t xml:space="preserve">        工商行政管理专项</t>
  </si>
  <si>
    <t xml:space="preserve">        执法办案专项</t>
  </si>
  <si>
    <t xml:space="preserve">    质量技术监督与检验检疫事务</t>
  </si>
  <si>
    <t xml:space="preserve">        质量技术监督行政执法及业务管理</t>
  </si>
  <si>
    <t xml:space="preserve">        质量技术监督技术支持</t>
  </si>
  <si>
    <t xml:space="preserve">        标准化管理</t>
  </si>
  <si>
    <t xml:space="preserve">        其他质量技术监督与检验检疫事务支出</t>
  </si>
  <si>
    <t xml:space="preserve">    民族事务</t>
  </si>
  <si>
    <t xml:space="preserve">        其他民族事务支出</t>
  </si>
  <si>
    <t xml:space="preserve">    宗教事务</t>
  </si>
  <si>
    <t xml:space="preserve">    港澳台侨事务</t>
  </si>
  <si>
    <t xml:space="preserve">        台湾事务</t>
  </si>
  <si>
    <t xml:space="preserve">        华侨事务</t>
  </si>
  <si>
    <t xml:space="preserve">    档案事务</t>
  </si>
  <si>
    <t xml:space="preserve">    民主党派及工商联事务</t>
  </si>
  <si>
    <t xml:space="preserve">    群众团体事务</t>
  </si>
  <si>
    <t xml:space="preserve">        其他群众团体事务支出</t>
  </si>
  <si>
    <t xml:space="preserve">    党委办公厅（室）及相关机构事务</t>
  </si>
  <si>
    <t xml:space="preserve">        专项业务</t>
  </si>
  <si>
    <t xml:space="preserve">        其他党委办公厅（室）及相关机构事务支出</t>
  </si>
  <si>
    <t xml:space="preserve">    组织事务</t>
  </si>
  <si>
    <t xml:space="preserve">        其他组织事务支出</t>
  </si>
  <si>
    <t xml:space="preserve">    宣传事务</t>
  </si>
  <si>
    <t xml:space="preserve">    统战事务</t>
  </si>
  <si>
    <t xml:space="preserve">    对外联络事务</t>
  </si>
  <si>
    <t xml:space="preserve">    其他共产党事务支出</t>
  </si>
  <si>
    <t xml:space="preserve">        其他共产党事务支出</t>
  </si>
  <si>
    <t xml:space="preserve">    其他一般公共服务支出</t>
  </si>
  <si>
    <t xml:space="preserve">        其他一般公共服务支出</t>
  </si>
  <si>
    <t>2、国防支出</t>
  </si>
  <si>
    <t xml:space="preserve">    国防动员</t>
  </si>
  <si>
    <t xml:space="preserve">        人民防空</t>
  </si>
  <si>
    <t xml:space="preserve">        预备役部队</t>
  </si>
  <si>
    <t xml:space="preserve">        民兵</t>
  </si>
  <si>
    <t xml:space="preserve">    其他国防支出</t>
  </si>
  <si>
    <t>3、公共安全支出</t>
  </si>
  <si>
    <t xml:space="preserve">    武装警察</t>
  </si>
  <si>
    <t xml:space="preserve">        内卫</t>
  </si>
  <si>
    <t xml:space="preserve">        消防</t>
  </si>
  <si>
    <t xml:space="preserve">        其他武装警察支出</t>
  </si>
  <si>
    <t xml:space="preserve">    公安</t>
  </si>
  <si>
    <t xml:space="preserve">        治安管理</t>
  </si>
  <si>
    <t xml:space="preserve">        道路交通管理</t>
  </si>
  <si>
    <t xml:space="preserve">        网络运行及维护</t>
  </si>
  <si>
    <t xml:space="preserve">        拘押收教场所管理</t>
  </si>
  <si>
    <t xml:space="preserve">        其他公安支出</t>
  </si>
  <si>
    <t xml:space="preserve">    国家安全</t>
  </si>
  <si>
    <t xml:space="preserve">    检察</t>
  </si>
  <si>
    <t xml:space="preserve">    法院</t>
  </si>
  <si>
    <t xml:space="preserve">    司法</t>
  </si>
  <si>
    <t xml:space="preserve">        普法宣传</t>
  </si>
  <si>
    <t xml:space="preserve">        法律援助</t>
  </si>
  <si>
    <t xml:space="preserve">    监狱</t>
  </si>
  <si>
    <t xml:space="preserve">    强制隔离戒毒</t>
  </si>
  <si>
    <t xml:space="preserve">        强制隔离戒毒人员生活</t>
  </si>
  <si>
    <t xml:space="preserve">    国家保密</t>
  </si>
  <si>
    <t xml:space="preserve">    缉私警察</t>
  </si>
  <si>
    <t xml:space="preserve">    海警</t>
  </si>
  <si>
    <t xml:space="preserve">    其他公共安全支出</t>
  </si>
  <si>
    <t>4、教育支出</t>
  </si>
  <si>
    <t xml:space="preserve">    教育管理事务</t>
  </si>
  <si>
    <t xml:space="preserve">        其他教育管理事务支出</t>
  </si>
  <si>
    <t xml:space="preserve">    普通教育</t>
  </si>
  <si>
    <t xml:space="preserve">        学前教育</t>
  </si>
  <si>
    <t xml:space="preserve">        小学教育</t>
  </si>
  <si>
    <t xml:space="preserve">        高中教育</t>
  </si>
  <si>
    <t xml:space="preserve">        其他普通教育支出</t>
  </si>
  <si>
    <t xml:space="preserve">    职业教育</t>
  </si>
  <si>
    <t xml:space="preserve">        中专教育</t>
  </si>
  <si>
    <t xml:space="preserve">        技校教育</t>
  </si>
  <si>
    <t xml:space="preserve">        其他职业教育支出</t>
  </si>
  <si>
    <t xml:space="preserve">    成人教育</t>
  </si>
  <si>
    <t xml:space="preserve">    广播电视教育</t>
  </si>
  <si>
    <t xml:space="preserve">    留学教育</t>
  </si>
  <si>
    <t xml:space="preserve">    特殊教育</t>
  </si>
  <si>
    <t xml:space="preserve">    进修及培训</t>
  </si>
  <si>
    <t xml:space="preserve">        干部教育</t>
  </si>
  <si>
    <t xml:space="preserve">    教育费附加安排的支出</t>
  </si>
  <si>
    <t xml:space="preserve">    其他教育支出</t>
  </si>
  <si>
    <t>5、科学技术支出</t>
  </si>
  <si>
    <t xml:space="preserve">    科学技术管理事务</t>
  </si>
  <si>
    <t xml:space="preserve">    基础研究</t>
  </si>
  <si>
    <t xml:space="preserve">    应用研究</t>
  </si>
  <si>
    <t xml:space="preserve">    技术研究与开发</t>
  </si>
  <si>
    <t xml:space="preserve">        应用技术研究与开发</t>
  </si>
  <si>
    <t xml:space="preserve">        产业技术研究与开发</t>
  </si>
  <si>
    <t xml:space="preserve">        科技成果转化与扩散</t>
  </si>
  <si>
    <t xml:space="preserve">        其他技术研究与开发支出</t>
  </si>
  <si>
    <t xml:space="preserve">    科技条件与服务</t>
  </si>
  <si>
    <t xml:space="preserve">    社会科学</t>
  </si>
  <si>
    <t xml:space="preserve">    科学技术普及</t>
  </si>
  <si>
    <t xml:space="preserve">        科普活动</t>
  </si>
  <si>
    <t xml:space="preserve">        科技馆站</t>
  </si>
  <si>
    <t xml:space="preserve">    科技交流与合作</t>
  </si>
  <si>
    <t xml:space="preserve">    科技重大项目</t>
  </si>
  <si>
    <t xml:space="preserve">    其他科学技术支出</t>
  </si>
  <si>
    <t xml:space="preserve">        其他科学技术支出</t>
  </si>
  <si>
    <t>6、文化体育与传媒支出</t>
  </si>
  <si>
    <t xml:space="preserve">    文化</t>
  </si>
  <si>
    <t xml:space="preserve">        图书馆</t>
  </si>
  <si>
    <t xml:space="preserve">        文化活动</t>
  </si>
  <si>
    <t xml:space="preserve">        群众文化</t>
  </si>
  <si>
    <t xml:space="preserve">        文化市场管理</t>
  </si>
  <si>
    <t xml:space="preserve">        其他文化支出</t>
  </si>
  <si>
    <t xml:space="preserve">    文物</t>
  </si>
  <si>
    <t xml:space="preserve">        文物保护</t>
  </si>
  <si>
    <t xml:space="preserve">        博物馆</t>
  </si>
  <si>
    <t xml:space="preserve">        其他文物支出</t>
  </si>
  <si>
    <t xml:space="preserve">    体育</t>
  </si>
  <si>
    <t xml:space="preserve">        体育训练</t>
  </si>
  <si>
    <t xml:space="preserve">        体育场馆</t>
  </si>
  <si>
    <t xml:space="preserve">        群众体育</t>
  </si>
  <si>
    <t xml:space="preserve">    新闻出版广播影视</t>
  </si>
  <si>
    <t xml:space="preserve">        广播</t>
  </si>
  <si>
    <t xml:space="preserve">    其他文化体育与传媒支出</t>
  </si>
  <si>
    <t xml:space="preserve">        文化产业发展专项支出</t>
  </si>
  <si>
    <t xml:space="preserve">        其他文化体育与传媒支出</t>
  </si>
  <si>
    <t>7、社会保障和就业支出</t>
  </si>
  <si>
    <t xml:space="preserve">    人力资源和社会保障管理事务</t>
  </si>
  <si>
    <t xml:space="preserve">        综合业务管理</t>
  </si>
  <si>
    <t xml:space="preserve">        劳动保障监察</t>
  </si>
  <si>
    <t xml:space="preserve">        就业管理事务</t>
  </si>
  <si>
    <t xml:space="preserve">        社会保险经办机构</t>
  </si>
  <si>
    <t xml:space="preserve">        劳动关系和维权</t>
  </si>
  <si>
    <t xml:space="preserve">        公共就业服务和职业技能鉴定机构</t>
  </si>
  <si>
    <t xml:space="preserve">        劳动人事争议调解仲裁</t>
  </si>
  <si>
    <t xml:space="preserve">        其他人力资源和社会保障管理事务支出</t>
  </si>
  <si>
    <t xml:space="preserve">    民政管理事务</t>
  </si>
  <si>
    <t xml:space="preserve">        拥军优属</t>
  </si>
  <si>
    <t xml:space="preserve">        老龄事务</t>
  </si>
  <si>
    <t xml:space="preserve">        民间组织管理</t>
  </si>
  <si>
    <t xml:space="preserve">        行政区划和地名管理</t>
  </si>
  <si>
    <t xml:space="preserve">        其他民政管理事务支出</t>
  </si>
  <si>
    <t xml:space="preserve">    补充全国社会保障基金</t>
  </si>
  <si>
    <t xml:space="preserve">    行政事业单位离退休</t>
  </si>
  <si>
    <t xml:space="preserve">        归口管理的行政单位离退休</t>
  </si>
  <si>
    <t xml:space="preserve">        事业单位离退休</t>
  </si>
  <si>
    <t xml:space="preserve">        机关事业单位基本养老保险缴费支出</t>
  </si>
  <si>
    <t xml:space="preserve">        对机关事业单位基本养老保险基金的补助</t>
  </si>
  <si>
    <t xml:space="preserve">        其他行政事业单位离退休支出</t>
  </si>
  <si>
    <t xml:space="preserve">    企业改革补助</t>
  </si>
  <si>
    <t xml:space="preserve">    就业补助</t>
  </si>
  <si>
    <t xml:space="preserve">        其他就业补助支出</t>
  </si>
  <si>
    <t xml:space="preserve">    抚恤</t>
  </si>
  <si>
    <t xml:space="preserve">        死亡抚恤</t>
  </si>
  <si>
    <t xml:space="preserve">        在乡复员、退伍军人生活补助</t>
  </si>
  <si>
    <t xml:space="preserve">        优抚事业单位支出</t>
  </si>
  <si>
    <t xml:space="preserve">        农村籍退役士兵老年生活补助</t>
  </si>
  <si>
    <t xml:space="preserve">        其他优抚支出</t>
  </si>
  <si>
    <t xml:space="preserve">    退役安置</t>
  </si>
  <si>
    <t xml:space="preserve">        军队移交政府的离退休人员安置</t>
  </si>
  <si>
    <t xml:space="preserve">        军队移交政府离退休干部管理机构</t>
  </si>
  <si>
    <t xml:space="preserve">    社会福利</t>
  </si>
  <si>
    <t xml:space="preserve">        殡葬</t>
  </si>
  <si>
    <t xml:space="preserve">        社会福利事业单位</t>
  </si>
  <si>
    <t xml:space="preserve">        其他社会福利支出</t>
  </si>
  <si>
    <t xml:space="preserve">    残疾人事业</t>
  </si>
  <si>
    <t xml:space="preserve">        残疾人康复</t>
  </si>
  <si>
    <t xml:space="preserve">        残疾人就业和扶贫</t>
  </si>
  <si>
    <t xml:space="preserve">        残疾人体育</t>
  </si>
  <si>
    <t xml:space="preserve">        其他残疾人事业支出</t>
  </si>
  <si>
    <t xml:space="preserve">    自然灾害生活救助</t>
  </si>
  <si>
    <t xml:space="preserve">        自然灾害灾后重建补助</t>
  </si>
  <si>
    <t xml:space="preserve">    红十字事业</t>
  </si>
  <si>
    <t xml:space="preserve">        其他红十字事业支出</t>
  </si>
  <si>
    <t xml:space="preserve">    最低生活保障</t>
  </si>
  <si>
    <t xml:space="preserve">    临时救助</t>
  </si>
  <si>
    <t xml:space="preserve">    特困人员救助供养</t>
  </si>
  <si>
    <t xml:space="preserve">    补充道路交通事故社会救助基金</t>
  </si>
  <si>
    <t xml:space="preserve">    财政对基本养老保险基金的补助</t>
  </si>
  <si>
    <t xml:space="preserve">    财政对其他社会保险基金的补助</t>
  </si>
  <si>
    <t xml:space="preserve">    其他生活救助</t>
  </si>
  <si>
    <t xml:space="preserve">    其他社会保障和就业支出</t>
  </si>
  <si>
    <t>8、医疗卫生与计划生育支出</t>
  </si>
  <si>
    <t xml:space="preserve">    医疗卫生和计划生育管理事务</t>
  </si>
  <si>
    <t xml:space="preserve">        其他医疗卫生管理事务支出</t>
  </si>
  <si>
    <t xml:space="preserve">    公立医院</t>
  </si>
  <si>
    <t xml:space="preserve">        综合医院</t>
  </si>
  <si>
    <t xml:space="preserve">        中医（民族）医院</t>
  </si>
  <si>
    <t xml:space="preserve">        其他专科医院</t>
  </si>
  <si>
    <t xml:space="preserve">        其他公立医院支出</t>
  </si>
  <si>
    <t xml:space="preserve">    基层医疗卫生机构</t>
  </si>
  <si>
    <t xml:space="preserve">    公共卫生</t>
  </si>
  <si>
    <t xml:space="preserve">        疾病预防控制机构</t>
  </si>
  <si>
    <t xml:space="preserve">        卫生监督机构</t>
  </si>
  <si>
    <t xml:space="preserve">        采供血机构</t>
  </si>
  <si>
    <t xml:space="preserve">        重大公共卫生专项</t>
  </si>
  <si>
    <t xml:space="preserve">        其他公共卫生支出</t>
  </si>
  <si>
    <t xml:space="preserve">    中医药</t>
  </si>
  <si>
    <t xml:space="preserve">    计划生育事务</t>
  </si>
  <si>
    <t xml:space="preserve">        计划生育机构</t>
  </si>
  <si>
    <t xml:space="preserve">        计划生育服务</t>
  </si>
  <si>
    <t xml:space="preserve">        其他计划生育事务支出</t>
  </si>
  <si>
    <t xml:space="preserve">    食品和药品监督管理事务</t>
  </si>
  <si>
    <t xml:space="preserve">        食品安全事务</t>
  </si>
  <si>
    <t xml:space="preserve">        其他食品和药品监督管理事务支出</t>
  </si>
  <si>
    <t xml:space="preserve">    行政事业单位医疗</t>
  </si>
  <si>
    <t xml:space="preserve">    财政对基本医疗保险基金的补助</t>
  </si>
  <si>
    <t xml:space="preserve">    医疗救助</t>
  </si>
  <si>
    <t xml:space="preserve">    优抚对象医疗</t>
  </si>
  <si>
    <t xml:space="preserve">    其他医疗卫生与计划生育支出</t>
  </si>
  <si>
    <t>9、节能环保支出</t>
  </si>
  <si>
    <t xml:space="preserve">    环境保护管理事务</t>
  </si>
  <si>
    <t xml:space="preserve">        其他环境保护管理事务支出</t>
  </si>
  <si>
    <t xml:space="preserve">    环境监测与监察</t>
  </si>
  <si>
    <t xml:space="preserve">    污染防治</t>
  </si>
  <si>
    <t xml:space="preserve">        固体废弃物与化学品</t>
  </si>
  <si>
    <t xml:space="preserve">        其他污染防治支出</t>
  </si>
  <si>
    <t xml:space="preserve">    自然生态保护</t>
  </si>
  <si>
    <t xml:space="preserve">    天然林保护</t>
  </si>
  <si>
    <t xml:space="preserve">    退耕还林</t>
  </si>
  <si>
    <t xml:space="preserve">    风沙荒漠治理</t>
  </si>
  <si>
    <t xml:space="preserve">    退牧还草</t>
  </si>
  <si>
    <t xml:space="preserve">    已垦草原退耕还草</t>
  </si>
  <si>
    <t xml:space="preserve">    能源节约利用</t>
  </si>
  <si>
    <t xml:space="preserve">    污染减排</t>
  </si>
  <si>
    <t xml:space="preserve">    可再生能源</t>
  </si>
  <si>
    <t xml:space="preserve">    循环经济</t>
  </si>
  <si>
    <t xml:space="preserve">    能源管理事务</t>
  </si>
  <si>
    <t xml:space="preserve">    其他节能环保支出</t>
  </si>
  <si>
    <t>10、城乡社区支出</t>
  </si>
  <si>
    <t xml:space="preserve">    城乡社区管理事务</t>
  </si>
  <si>
    <t xml:space="preserve">        城管执法</t>
  </si>
  <si>
    <t xml:space="preserve">        工程建设标准规范编制与监管</t>
  </si>
  <si>
    <t xml:space="preserve">        其他城乡社区管理事务支出</t>
  </si>
  <si>
    <t xml:space="preserve">    城乡社区规划与管理</t>
  </si>
  <si>
    <t xml:space="preserve">    城乡社区公共设施</t>
  </si>
  <si>
    <t xml:space="preserve">    城乡社区环境卫生</t>
  </si>
  <si>
    <t xml:space="preserve">    建设市场管理与监督</t>
  </si>
  <si>
    <t xml:space="preserve">    其他城乡社区支出</t>
  </si>
  <si>
    <t>11、农林水支出</t>
  </si>
  <si>
    <t xml:space="preserve">    农业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</si>
  <si>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</si>
  <si>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</si>
  <si>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</si>
  <si>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</si>
  <si>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</si>
  <si>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</si>
  <si>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其他农业支出</t>
  </si>
  <si>
    <t xml:space="preserve">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</si>
  <si>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</si>
  <si>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</si>
  <si>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</si>
  <si>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</si>
  <si>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</si>
  <si>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</si>
  <si>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</si>
  <si>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林业执法与监督</t>
  </si>
  <si>
    <t xml:space="preserve">        林业检疫检测</t>
  </si>
  <si>
    <t xml:space="preserve">        林业防灾减灾</t>
  </si>
  <si>
    <t xml:space="preserve">        其他林业支出</t>
  </si>
  <si>
    <t xml:space="preserve">    水利</t>
  </si>
  <si>
    <t xml:space="preserve">        水利行业业务管理</t>
  </si>
  <si>
    <t xml:space="preserve">        水利工程建设</t>
  </si>
  <si>
    <t xml:space="preserve">        水土保持</t>
  </si>
  <si>
    <t xml:space="preserve">        防汛</t>
  </si>
  <si>
    <t xml:space="preserve">        其他水利支出</t>
  </si>
  <si>
    <t xml:space="preserve">    南水北调</t>
  </si>
  <si>
    <t xml:space="preserve">    扶贫</t>
  </si>
  <si>
    <t xml:space="preserve">        扶贫事业机构</t>
  </si>
  <si>
    <t xml:space="preserve">        其他扶贫支出</t>
  </si>
  <si>
    <t xml:space="preserve">    农业综合开发</t>
  </si>
  <si>
    <t xml:space="preserve">    农村综合改革</t>
  </si>
  <si>
    <t xml:space="preserve">    普惠金融发展支出</t>
  </si>
  <si>
    <t xml:space="preserve">    目标价格补贴</t>
  </si>
  <si>
    <t xml:space="preserve">    其他农林水支出</t>
  </si>
  <si>
    <t>12、交通运输支出</t>
  </si>
  <si>
    <t xml:space="preserve">    公路水路运输</t>
  </si>
  <si>
    <t xml:space="preserve">    铁路运输</t>
  </si>
  <si>
    <t xml:space="preserve">    民用航空运输</t>
  </si>
  <si>
    <t xml:space="preserve">    成品油价格改革对交通运输的补贴</t>
  </si>
  <si>
    <t xml:space="preserve">    邮政业支出</t>
  </si>
  <si>
    <t xml:space="preserve">    车辆购置税支出</t>
  </si>
  <si>
    <t xml:space="preserve">    其他交通运输支出</t>
  </si>
  <si>
    <t>13、资源勘探信息等支出</t>
  </si>
  <si>
    <t xml:space="preserve">    资源勘探开发</t>
  </si>
  <si>
    <t xml:space="preserve">    制造业</t>
  </si>
  <si>
    <t xml:space="preserve">    建筑业</t>
  </si>
  <si>
    <t xml:space="preserve">    工业和信息产业监管</t>
  </si>
  <si>
    <t xml:space="preserve">        其他工业和信息产业监管支出</t>
  </si>
  <si>
    <t xml:space="preserve">    安全生产监管</t>
  </si>
  <si>
    <t xml:space="preserve">        安全监管监察专项</t>
  </si>
  <si>
    <t xml:space="preserve">        应急救援支出</t>
  </si>
  <si>
    <t xml:space="preserve">        其他安全生产监管支出</t>
  </si>
  <si>
    <t xml:space="preserve">    国有资产监管</t>
  </si>
  <si>
    <t xml:space="preserve">        国有企业监事会专项</t>
  </si>
  <si>
    <t xml:space="preserve">    支持中小企业发展和管理支出</t>
  </si>
  <si>
    <t xml:space="preserve">    其他资源勘探电力信息等支出</t>
  </si>
  <si>
    <t>14、商业服务业等支出</t>
  </si>
  <si>
    <t xml:space="preserve">    商业流通事务</t>
  </si>
  <si>
    <t xml:space="preserve">        民贸民品贷款贴息</t>
  </si>
  <si>
    <t xml:space="preserve">        其他商业流通事务支出</t>
  </si>
  <si>
    <t xml:space="preserve">    旅游业管理与服务支出</t>
  </si>
  <si>
    <t xml:space="preserve">        旅游行业业务管理</t>
  </si>
  <si>
    <t xml:space="preserve">        其他旅游业管理与服务支出</t>
  </si>
  <si>
    <t xml:space="preserve">    涉外发展服务支出</t>
  </si>
  <si>
    <t xml:space="preserve">    其他商业服务业等支出</t>
  </si>
  <si>
    <t>15、金融支出</t>
  </si>
  <si>
    <t xml:space="preserve">    金融部门行政支出</t>
  </si>
  <si>
    <t xml:space="preserve">    金融部门监管支出</t>
  </si>
  <si>
    <t xml:space="preserve">    金融发展支出</t>
  </si>
  <si>
    <t xml:space="preserve">    金融调控支出</t>
  </si>
  <si>
    <t xml:space="preserve">    其他金融支出</t>
  </si>
  <si>
    <t>16、国土海洋气象等支出</t>
  </si>
  <si>
    <t xml:space="preserve">    国土资源事务</t>
  </si>
  <si>
    <t xml:space="preserve">        土地资源利用与保护</t>
  </si>
  <si>
    <t xml:space="preserve">        国土资源社会公益服务</t>
  </si>
  <si>
    <t xml:space="preserve">        地质灾害防治</t>
  </si>
  <si>
    <t xml:space="preserve">        其他国土资源事务支出</t>
  </si>
  <si>
    <t xml:space="preserve">    海洋管理事务</t>
  </si>
  <si>
    <t xml:space="preserve">    测绘事务</t>
  </si>
  <si>
    <t xml:space="preserve">    地震事务</t>
  </si>
  <si>
    <t xml:space="preserve">        地震监测</t>
  </si>
  <si>
    <t xml:space="preserve">        地震应急救援</t>
  </si>
  <si>
    <t xml:space="preserve">        防震减灾信息管理</t>
  </si>
  <si>
    <t xml:space="preserve">        其他地震事务支出</t>
  </si>
  <si>
    <t xml:space="preserve">    气象事务</t>
  </si>
  <si>
    <t xml:space="preserve">    其他国土海洋气象等支出</t>
  </si>
  <si>
    <t>17、住房保障支出</t>
  </si>
  <si>
    <t xml:space="preserve">    保障性安居工程支出</t>
  </si>
  <si>
    <t xml:space="preserve">    住房改革支出</t>
  </si>
  <si>
    <t xml:space="preserve">        住房公积金</t>
  </si>
  <si>
    <t xml:space="preserve">    城乡社区住宅</t>
  </si>
  <si>
    <t>18、粮油物资储备支出</t>
  </si>
  <si>
    <t xml:space="preserve">    粮油事务</t>
  </si>
  <si>
    <t xml:space="preserve">        粮食信息统计</t>
  </si>
  <si>
    <t xml:space="preserve">        粮食专项业务活动</t>
  </si>
  <si>
    <t xml:space="preserve">        粮食风险基金</t>
  </si>
  <si>
    <t xml:space="preserve">        其他粮油事务支出</t>
  </si>
  <si>
    <t xml:space="preserve">    物资事务</t>
  </si>
  <si>
    <t xml:space="preserve">    能源储备</t>
  </si>
  <si>
    <t xml:space="preserve">    粮油储备</t>
  </si>
  <si>
    <t xml:space="preserve">    重要商品储备</t>
  </si>
  <si>
    <t>19、预备费</t>
  </si>
  <si>
    <t>20、其他支出</t>
  </si>
  <si>
    <t xml:space="preserve">    年初预留</t>
  </si>
  <si>
    <t xml:space="preserve">    其他支出</t>
  </si>
  <si>
    <t xml:space="preserve">  地方政府一般债务付息支出</t>
  </si>
  <si>
    <t xml:space="preserve">  地方政府一般债务发行费用支出</t>
  </si>
  <si>
    <t>一般公共预算支出合计</t>
  </si>
  <si>
    <t>转移性支出</t>
  </si>
  <si>
    <t xml:space="preserve">    体制上解支出</t>
  </si>
  <si>
    <t xml:space="preserve">    专项上解支出</t>
  </si>
  <si>
    <t xml:space="preserve">  调出资金</t>
  </si>
  <si>
    <t xml:space="preserve">  债务转贷支出</t>
  </si>
  <si>
    <t xml:space="preserve">  年终结余</t>
  </si>
  <si>
    <t>债务还本支出</t>
  </si>
  <si>
    <t xml:space="preserve">  地方政府一般债务还本支出</t>
  </si>
  <si>
    <t>支出总计</t>
  </si>
  <si>
    <t xml:space="preserve">        机关服务</t>
    <phoneticPr fontId="3" type="noConversion"/>
  </si>
  <si>
    <t xml:space="preserve">        其他人大事务支出</t>
    <phoneticPr fontId="3" type="noConversion"/>
  </si>
  <si>
    <t xml:space="preserve">        人大监督</t>
    <phoneticPr fontId="3" type="noConversion"/>
  </si>
  <si>
    <t xml:space="preserve">        人大信访工作</t>
    <phoneticPr fontId="3" type="noConversion"/>
  </si>
  <si>
    <t xml:space="preserve">        一般行政管理事务</t>
    <phoneticPr fontId="3" type="noConversion"/>
  </si>
  <si>
    <t xml:space="preserve">        政协会议</t>
    <phoneticPr fontId="3" type="noConversion"/>
  </si>
  <si>
    <t xml:space="preserve">        委员视察</t>
    <phoneticPr fontId="3" type="noConversion"/>
  </si>
  <si>
    <t xml:space="preserve">        其他政协事务支出</t>
    <phoneticPr fontId="3" type="noConversion"/>
  </si>
  <si>
    <t xml:space="preserve">        行政运行</t>
    <phoneticPr fontId="3" type="noConversion"/>
  </si>
  <si>
    <t xml:space="preserve">        专项服务</t>
    <phoneticPr fontId="3" type="noConversion"/>
  </si>
  <si>
    <t xml:space="preserve">        参事事务</t>
    <phoneticPr fontId="3" type="noConversion"/>
  </si>
  <si>
    <t xml:space="preserve">        经济体制改革研究</t>
    <phoneticPr fontId="3" type="noConversion"/>
  </si>
  <si>
    <t xml:space="preserve">        战略规划与实施</t>
    <phoneticPr fontId="3" type="noConversion"/>
  </si>
  <si>
    <t xml:space="preserve">        日常经济运行调节</t>
    <phoneticPr fontId="3" type="noConversion"/>
  </si>
  <si>
    <t xml:space="preserve">        社会事业发展规划</t>
    <phoneticPr fontId="3" type="noConversion"/>
  </si>
  <si>
    <t xml:space="preserve">        其他发展与改革事务支出</t>
    <phoneticPr fontId="3" type="noConversion"/>
  </si>
  <si>
    <t xml:space="preserve">        信息事务</t>
    <phoneticPr fontId="3" type="noConversion"/>
  </si>
  <si>
    <t xml:space="preserve">        其他统计信息事务支出</t>
    <phoneticPr fontId="3" type="noConversion"/>
  </si>
  <si>
    <t xml:space="preserve">        统计管理</t>
    <phoneticPr fontId="3" type="noConversion"/>
  </si>
  <si>
    <t xml:space="preserve">        其他审计事务支出</t>
    <phoneticPr fontId="3" type="noConversion"/>
  </si>
  <si>
    <t xml:space="preserve">        公务员考核</t>
    <phoneticPr fontId="3" type="noConversion"/>
  </si>
  <si>
    <t xml:space="preserve">        公务员履职能力提升</t>
    <phoneticPr fontId="3" type="noConversion"/>
  </si>
  <si>
    <t xml:space="preserve">        其他工商行政管理事务支出</t>
    <phoneticPr fontId="3" type="noConversion"/>
  </si>
  <si>
    <t xml:space="preserve">        消费者权益保护</t>
    <phoneticPr fontId="3" type="noConversion"/>
  </si>
  <si>
    <t xml:space="preserve">        信息化建设</t>
    <phoneticPr fontId="3" type="noConversion"/>
  </si>
  <si>
    <t xml:space="preserve">        出入境检验检疫行政执法和业务管理</t>
    <phoneticPr fontId="3" type="noConversion"/>
  </si>
  <si>
    <t xml:space="preserve">        出入境检验检疫技术支持</t>
    <phoneticPr fontId="3" type="noConversion"/>
  </si>
  <si>
    <t xml:space="preserve">        事业运行</t>
    <phoneticPr fontId="3" type="noConversion"/>
  </si>
  <si>
    <t xml:space="preserve">        其他宗教事务支出</t>
    <phoneticPr fontId="3" type="noConversion"/>
  </si>
  <si>
    <t xml:space="preserve">        其他港澳台侨事务支出</t>
    <phoneticPr fontId="3" type="noConversion"/>
  </si>
  <si>
    <t xml:space="preserve">        其他档案事务支出</t>
    <phoneticPr fontId="3" type="noConversion"/>
  </si>
  <si>
    <t xml:space="preserve">        其他民主党派及工商联事务支出</t>
    <phoneticPr fontId="3" type="noConversion"/>
  </si>
  <si>
    <t xml:space="preserve">        其他宣传事务支出</t>
    <phoneticPr fontId="3" type="noConversion"/>
  </si>
  <si>
    <t xml:space="preserve">        兵役征集</t>
    <phoneticPr fontId="3" type="noConversion"/>
  </si>
  <si>
    <t xml:space="preserve">        经济动员</t>
    <phoneticPr fontId="3" type="noConversion"/>
  </si>
  <si>
    <t xml:space="preserve">        国防教育</t>
    <phoneticPr fontId="3" type="noConversion"/>
  </si>
  <si>
    <t xml:space="preserve">        边海防</t>
    <phoneticPr fontId="3" type="noConversion"/>
  </si>
  <si>
    <t xml:space="preserve">        其他国防动员支出</t>
    <phoneticPr fontId="3" type="noConversion"/>
  </si>
  <si>
    <t xml:space="preserve">        警卫</t>
    <phoneticPr fontId="3" type="noConversion"/>
  </si>
  <si>
    <t xml:space="preserve">        森林</t>
    <phoneticPr fontId="3" type="noConversion"/>
  </si>
  <si>
    <t xml:space="preserve">        交通</t>
    <phoneticPr fontId="3" type="noConversion"/>
  </si>
  <si>
    <t xml:space="preserve">        刑事侦查</t>
    <phoneticPr fontId="3" type="noConversion"/>
  </si>
  <si>
    <t xml:space="preserve">        经济犯罪侦查</t>
    <phoneticPr fontId="3" type="noConversion"/>
  </si>
  <si>
    <t xml:space="preserve">        出入境管理</t>
    <phoneticPr fontId="3" type="noConversion"/>
  </si>
  <si>
    <t xml:space="preserve">        禁毒管理</t>
    <phoneticPr fontId="3" type="noConversion"/>
  </si>
  <si>
    <t xml:space="preserve">        居民身份证管理</t>
    <phoneticPr fontId="3" type="noConversion"/>
  </si>
  <si>
    <t xml:space="preserve">        “两房”建设</t>
    <phoneticPr fontId="3" type="noConversion"/>
  </si>
  <si>
    <t xml:space="preserve">        其他检察支出</t>
    <phoneticPr fontId="3" type="noConversion"/>
  </si>
  <si>
    <t xml:space="preserve">        案件审判</t>
    <phoneticPr fontId="3" type="noConversion"/>
  </si>
  <si>
    <t xml:space="preserve">        案件执行</t>
    <phoneticPr fontId="3" type="noConversion"/>
  </si>
  <si>
    <t xml:space="preserve">        其他法院支出</t>
    <phoneticPr fontId="3" type="noConversion"/>
  </si>
  <si>
    <t xml:space="preserve">        基层司法业务</t>
    <phoneticPr fontId="3" type="noConversion"/>
  </si>
  <si>
    <t xml:space="preserve">        强制隔离戒毒人员教育</t>
    <phoneticPr fontId="3" type="noConversion"/>
  </si>
  <si>
    <t xml:space="preserve">        其他强制隔离戒毒支出</t>
    <phoneticPr fontId="3" type="noConversion"/>
  </si>
  <si>
    <t xml:space="preserve">        高等教育</t>
    <phoneticPr fontId="3" type="noConversion"/>
  </si>
  <si>
    <t xml:space="preserve">        其他科学技术管理事务支出</t>
    <phoneticPr fontId="3" type="noConversion"/>
  </si>
  <si>
    <t xml:space="preserve">        文化交流与合作</t>
    <phoneticPr fontId="3" type="noConversion"/>
  </si>
  <si>
    <t xml:space="preserve">        文化创作与保护</t>
    <phoneticPr fontId="3" type="noConversion"/>
  </si>
  <si>
    <t xml:space="preserve">        其他体育支出</t>
    <phoneticPr fontId="3" type="noConversion"/>
  </si>
  <si>
    <t xml:space="preserve">        宣传文化发展专项支出</t>
    <phoneticPr fontId="3" type="noConversion"/>
  </si>
  <si>
    <t xml:space="preserve">        社会保险业务管理事务</t>
    <phoneticPr fontId="3" type="noConversion"/>
  </si>
  <si>
    <t xml:space="preserve">        基层政权和社区建设</t>
    <phoneticPr fontId="3" type="noConversion"/>
  </si>
  <si>
    <t xml:space="preserve">        伤残抚恤</t>
    <phoneticPr fontId="3" type="noConversion"/>
  </si>
  <si>
    <t xml:space="preserve">        义务兵优待</t>
    <phoneticPr fontId="3" type="noConversion"/>
  </si>
  <si>
    <t xml:space="preserve">        其他自然灾害生活救助支出</t>
    <phoneticPr fontId="3" type="noConversion"/>
  </si>
  <si>
    <t xml:space="preserve">        精神病医院</t>
    <phoneticPr fontId="3" type="noConversion"/>
  </si>
  <si>
    <t xml:space="preserve">        妇产医院</t>
    <phoneticPr fontId="3" type="noConversion"/>
  </si>
  <si>
    <t xml:space="preserve">        儿童医院</t>
    <phoneticPr fontId="3" type="noConversion"/>
  </si>
  <si>
    <t xml:space="preserve">        福利医院</t>
    <phoneticPr fontId="3" type="noConversion"/>
  </si>
  <si>
    <t xml:space="preserve">        城市社区卫生医疗机构</t>
    <phoneticPr fontId="3" type="noConversion"/>
  </si>
  <si>
    <t xml:space="preserve">        乡镇卫生院</t>
    <phoneticPr fontId="3" type="noConversion"/>
  </si>
  <si>
    <t xml:space="preserve">        精神卫生机构</t>
    <phoneticPr fontId="3" type="noConversion"/>
  </si>
  <si>
    <t xml:space="preserve">        财政对职工基本医疗保险基金的补助</t>
    <phoneticPr fontId="3" type="noConversion"/>
  </si>
  <si>
    <t xml:space="preserve">        疾病应急救助</t>
    <phoneticPr fontId="3" type="noConversion"/>
  </si>
  <si>
    <t xml:space="preserve">        其他医疗救助支出</t>
    <phoneticPr fontId="3" type="noConversion"/>
  </si>
  <si>
    <t xml:space="preserve">        生态保护</t>
    <phoneticPr fontId="3" type="noConversion"/>
  </si>
  <si>
    <t xml:space="preserve">        农村环境保护</t>
    <phoneticPr fontId="3" type="noConversion"/>
  </si>
  <si>
    <t xml:space="preserve">        其他自然生态保护支出</t>
    <phoneticPr fontId="3" type="noConversion"/>
  </si>
  <si>
    <t xml:space="preserve">        其他污染减排支出</t>
    <phoneticPr fontId="3" type="noConversion"/>
  </si>
  <si>
    <t xml:space="preserve">        工程建设管理</t>
    <phoneticPr fontId="3" type="noConversion"/>
  </si>
  <si>
    <t xml:space="preserve">        国家重点风景区规划与保护</t>
    <phoneticPr fontId="3" type="noConversion"/>
  </si>
  <si>
    <t xml:space="preserve">        住宅建设与房地产市场监管</t>
    <phoneticPr fontId="3" type="noConversion"/>
  </si>
  <si>
    <t xml:space="preserve">        稳定农民收入补贴</t>
    <phoneticPr fontId="3" type="noConversion"/>
  </si>
  <si>
    <t xml:space="preserve">        农业结构调整补贴</t>
    <phoneticPr fontId="3" type="noConversion"/>
  </si>
  <si>
    <t xml:space="preserve">        农业生产支持补贴</t>
    <phoneticPr fontId="3" type="noConversion"/>
  </si>
  <si>
    <t xml:space="preserve">        农村道路建设</t>
    <phoneticPr fontId="3" type="noConversion"/>
  </si>
  <si>
    <t xml:space="preserve">        成品油价格改革对渔业的补贴</t>
    <phoneticPr fontId="3" type="noConversion"/>
  </si>
  <si>
    <t xml:space="preserve">        对高校毕业生到基层任职补助</t>
    <phoneticPr fontId="3" type="noConversion"/>
  </si>
  <si>
    <t xml:space="preserve">        森林资源监测</t>
    <phoneticPr fontId="3" type="noConversion"/>
  </si>
  <si>
    <t xml:space="preserve">        水利技术推广</t>
    <phoneticPr fontId="3" type="noConversion"/>
  </si>
  <si>
    <t xml:space="preserve">        农村人畜饮水</t>
    <phoneticPr fontId="3" type="noConversion"/>
  </si>
  <si>
    <t xml:space="preserve">        农村基础设施建设</t>
    <phoneticPr fontId="3" type="noConversion"/>
  </si>
  <si>
    <t xml:space="preserve">        生产发展</t>
    <phoneticPr fontId="3" type="noConversion"/>
  </si>
  <si>
    <t xml:space="preserve">        社会发展</t>
    <phoneticPr fontId="3" type="noConversion"/>
  </si>
  <si>
    <t xml:space="preserve">        取消政府还贷二级公路收费专项支出</t>
    <phoneticPr fontId="3" type="noConversion"/>
  </si>
  <si>
    <t xml:space="preserve">        其他民用航空运输支出</t>
    <phoneticPr fontId="3" type="noConversion"/>
  </si>
  <si>
    <t xml:space="preserve">        国土资源规划及管理</t>
    <phoneticPr fontId="3" type="noConversion"/>
  </si>
  <si>
    <t xml:space="preserve">        土地资源调查</t>
    <phoneticPr fontId="3" type="noConversion"/>
  </si>
  <si>
    <t xml:space="preserve">        农村危房改造</t>
    <phoneticPr fontId="3" type="noConversion"/>
  </si>
  <si>
    <t xml:space="preserve">        保障性住房租金补贴</t>
    <phoneticPr fontId="3" type="noConversion"/>
  </si>
  <si>
    <t xml:space="preserve">  上解支出</t>
    <phoneticPr fontId="3" type="noConversion"/>
  </si>
  <si>
    <t xml:space="preserve">    补充预算稳定调节资金</t>
    <phoneticPr fontId="3" type="noConversion"/>
  </si>
  <si>
    <t xml:space="preserve">    补充预算周转金</t>
    <phoneticPr fontId="3" type="noConversion"/>
  </si>
  <si>
    <t>1、一般公共服务支出</t>
    <phoneticPr fontId="3" type="noConversion"/>
  </si>
  <si>
    <t>2018年玉林市玉东新区一般公共预算支出表(按功能分类科目)</t>
    <phoneticPr fontId="4" type="noConversion"/>
  </si>
  <si>
    <t xml:space="preserve">        其他统战事务支出</t>
  </si>
  <si>
    <t xml:space="preserve">        交通战备</t>
  </si>
  <si>
    <t xml:space="preserve">        其他国家安全支出</t>
  </si>
  <si>
    <t xml:space="preserve">        其他司法支出</t>
  </si>
  <si>
    <t xml:space="preserve">        初中教育</t>
  </si>
  <si>
    <t xml:space="preserve">        电视</t>
  </si>
  <si>
    <t xml:space="preserve">        出版发行</t>
  </si>
  <si>
    <t xml:space="preserve">        版权管理</t>
  </si>
  <si>
    <t xml:space="preserve">        其他新闻出版广播影视支出</t>
  </si>
  <si>
    <t xml:space="preserve">        部队供应</t>
  </si>
  <si>
    <t xml:space="preserve">        退役士兵安置</t>
  </si>
  <si>
    <t xml:space="preserve">        其他退役安置支出</t>
  </si>
  <si>
    <t xml:space="preserve">        儿童福利</t>
  </si>
  <si>
    <t xml:space="preserve">        老年福利</t>
  </si>
  <si>
    <t xml:space="preserve">        城市最低生活保障金支出</t>
  </si>
  <si>
    <t xml:space="preserve">        农村最低生活保障金支出</t>
  </si>
  <si>
    <t xml:space="preserve">        流浪乞讨人员救助支出</t>
  </si>
  <si>
    <t xml:space="preserve">        农村特困人员救助供养支出</t>
  </si>
  <si>
    <t xml:space="preserve">        其他基层医疗卫生机构支出</t>
  </si>
  <si>
    <t xml:space="preserve">        妇幼保健机构</t>
  </si>
  <si>
    <t xml:space="preserve">        其他专业公共卫生机构</t>
  </si>
  <si>
    <t xml:space="preserve">        基本公共卫生服务</t>
  </si>
  <si>
    <t xml:space="preserve">        行政单位医疗</t>
  </si>
  <si>
    <t xml:space="preserve">        事业单位医疗</t>
  </si>
  <si>
    <t xml:space="preserve">        公务员医疗补助</t>
  </si>
  <si>
    <t xml:space="preserve">        其他行政事业单位医疗支出</t>
  </si>
  <si>
    <t xml:space="preserve">        财政对城乡居民基本医疗保险基金的补助</t>
  </si>
  <si>
    <t xml:space="preserve">        财政对新型农村合作医疗基金的补助</t>
  </si>
  <si>
    <t xml:space="preserve">        财政对城镇居民基本医疗保险基金的补助</t>
  </si>
  <si>
    <t xml:space="preserve">        城乡医疗救助</t>
  </si>
  <si>
    <t xml:space="preserve">        优抚对象医疗补助</t>
  </si>
  <si>
    <t xml:space="preserve">        水体</t>
  </si>
  <si>
    <t xml:space="preserve">        环境监测与信息</t>
  </si>
  <si>
    <t xml:space="preserve">        环境执法监察</t>
  </si>
  <si>
    <t xml:space="preserve">        减排专项支出</t>
  </si>
  <si>
    <t xml:space="preserve">        市政公用行业市场监管</t>
  </si>
  <si>
    <t xml:space="preserve">        其他城乡社区公共设施支出</t>
  </si>
  <si>
    <t xml:space="preserve">        防灾救灾</t>
  </si>
  <si>
    <t xml:space="preserve">        农业组织化与产业化经营</t>
  </si>
  <si>
    <t xml:space="preserve">        农产品加工与促销</t>
  </si>
  <si>
    <t xml:space="preserve">        农业资源保护修复与利用</t>
  </si>
  <si>
    <t xml:space="preserve">        水利工程运行与维护</t>
  </si>
  <si>
    <t xml:space="preserve">        抗旱</t>
  </si>
  <si>
    <t xml:space="preserve">        农田水利</t>
  </si>
  <si>
    <t xml:space="preserve">        对村级一事一议的补助</t>
  </si>
  <si>
    <t xml:space="preserve">        救助打捞</t>
  </si>
  <si>
    <t xml:space="preserve">        其他公路水路运输支出</t>
  </si>
  <si>
    <t xml:space="preserve">        其他铁路运输支出</t>
  </si>
  <si>
    <t xml:space="preserve">        机场建设</t>
  </si>
  <si>
    <t xml:space="preserve">        对城市公交的补贴</t>
  </si>
  <si>
    <t xml:space="preserve">        车辆购置税其他支出</t>
  </si>
  <si>
    <t xml:space="preserve">        其他制造业支出</t>
  </si>
  <si>
    <t xml:space="preserve">        其他建筑业支出</t>
  </si>
  <si>
    <t xml:space="preserve">        其他国有资产监管支出</t>
  </si>
  <si>
    <t xml:space="preserve">        中小企业发展专项</t>
  </si>
  <si>
    <t xml:space="preserve">        旅游宣传</t>
  </si>
  <si>
    <t xml:space="preserve">        金融部门其他监管支出</t>
  </si>
  <si>
    <t xml:space="preserve">        其他金融发展支出</t>
  </si>
  <si>
    <t xml:space="preserve">        气象事业机构</t>
  </si>
  <si>
    <t xml:space="preserve">        其他气象事务支出</t>
  </si>
  <si>
    <t xml:space="preserve">        廉租住房</t>
  </si>
  <si>
    <t xml:space="preserve">        棚户区改造</t>
  </si>
  <si>
    <t xml:space="preserve">        公共租赁住房</t>
  </si>
  <si>
    <t xml:space="preserve">        其他保障性安居工程支出</t>
  </si>
  <si>
    <t xml:space="preserve">        购房补贴</t>
  </si>
  <si>
    <t xml:space="preserve">        住房公积金管理</t>
  </si>
  <si>
    <t xml:space="preserve">        其他城乡社区住宅支出</t>
  </si>
  <si>
    <t>21、债务付息支出</t>
  </si>
  <si>
    <t>22、债务发行费用支出</t>
  </si>
  <si>
    <t>功能科目</t>
    <phoneticPr fontId="3" type="noConversion"/>
  </si>
  <si>
    <t>附件9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</si>
</sst>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#,##0_ "/>
    <numFmt numFmtId="178" formatCode=";;"/>
  </numFmts>
  <fonts count="15">
    <font>
      <sz val="12"/>
      <color theme="1"/>
      <name val="宋体"/>
      <family val="2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方正小标宋简体"/>
      <family val="3"/>
      <charset val="134"/>
    </font>
    <font>
      <b/>
      <sz val="11"/>
      <name val="宋体"/>
      <family val="3"/>
      <charset val="134"/>
    </font>
    <font>
      <b/>
      <sz val="10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0" fillId="0" borderId="0"/>
  </cellStyleXfs>
  <cellXfs count="32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0" fontId="5" fillId="0" borderId="0" xfId="1" applyFont="1" applyFill="1"/>
    <xf numFmtId="176" fontId="5" fillId="0" borderId="0" xfId="1" applyNumberFormat="1" applyFont="1" applyFill="1" applyAlignment="1">
      <alignment vertical="center"/>
    </xf>
    <xf numFmtId="0" fontId="1" fillId="0" borderId="0" xfId="1" applyFont="1" applyFill="1"/>
    <xf numFmtId="0" fontId="1" fillId="0" borderId="0" xfId="1" applyFont="1" applyFill="1" applyBorder="1"/>
    <xf numFmtId="0" fontId="2" fillId="0" borderId="0" xfId="3" applyFont="1" applyFill="1" applyBorder="1" applyAlignment="1">
      <alignment vertical="center" wrapText="1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177" fontId="7" fillId="0" borderId="0" xfId="4" applyNumberFormat="1" applyFont="1" applyFill="1" applyBorder="1" applyAlignment="1">
      <alignment vertical="center"/>
    </xf>
    <xf numFmtId="0" fontId="8" fillId="0" borderId="0" xfId="1" applyFont="1" applyFill="1"/>
    <xf numFmtId="0" fontId="9" fillId="0" borderId="0" xfId="1" applyFont="1" applyFill="1"/>
    <xf numFmtId="0" fontId="2" fillId="0" borderId="0" xfId="1" applyFont="1" applyFill="1"/>
    <xf numFmtId="177" fontId="1" fillId="0" borderId="0" xfId="1" applyNumberFormat="1" applyFont="1" applyFill="1"/>
    <xf numFmtId="178" fontId="11" fillId="0" borderId="1" xfId="3" applyNumberFormat="1" applyFont="1" applyFill="1" applyBorder="1" applyAlignment="1" applyProtection="1"/>
    <xf numFmtId="177" fontId="11" fillId="0" borderId="2" xfId="4" applyNumberFormat="1" applyFont="1" applyFill="1" applyBorder="1" applyAlignment="1">
      <alignment horizontal="right" vertical="center"/>
    </xf>
    <xf numFmtId="178" fontId="12" fillId="0" borderId="1" xfId="3" applyNumberFormat="1" applyFont="1" applyFill="1" applyBorder="1" applyAlignment="1" applyProtection="1"/>
    <xf numFmtId="177" fontId="12" fillId="0" borderId="2" xfId="4" applyNumberFormat="1" applyFont="1" applyFill="1" applyBorder="1" applyAlignment="1">
      <alignment horizontal="right" vertical="center"/>
    </xf>
    <xf numFmtId="49" fontId="13" fillId="0" borderId="1" xfId="6" applyNumberFormat="1" applyFont="1" applyFill="1" applyBorder="1" applyAlignment="1" applyProtection="1">
      <alignment horizontal="left" vertical="center"/>
    </xf>
    <xf numFmtId="177" fontId="13" fillId="0" borderId="0" xfId="4" applyNumberFormat="1" applyFont="1"/>
    <xf numFmtId="1" fontId="11" fillId="0" borderId="2" xfId="5" applyNumberFormat="1" applyFont="1" applyFill="1" applyBorder="1" applyAlignment="1" applyProtection="1">
      <alignment vertical="center"/>
      <protection locked="0"/>
    </xf>
    <xf numFmtId="177" fontId="11" fillId="0" borderId="2" xfId="7" applyNumberFormat="1" applyFont="1" applyFill="1" applyBorder="1" applyAlignment="1">
      <alignment horizontal="right" vertical="center"/>
    </xf>
    <xf numFmtId="1" fontId="12" fillId="0" borderId="2" xfId="5" applyNumberFormat="1" applyFont="1" applyFill="1" applyBorder="1" applyAlignment="1" applyProtection="1">
      <alignment vertical="center"/>
      <protection locked="0"/>
    </xf>
    <xf numFmtId="0" fontId="11" fillId="0" borderId="2" xfId="5" applyFont="1" applyFill="1" applyBorder="1" applyAlignment="1">
      <alignment horizontal="center" vertical="center"/>
    </xf>
    <xf numFmtId="1" fontId="12" fillId="0" borderId="2" xfId="5" applyNumberFormat="1" applyFont="1" applyFill="1" applyBorder="1" applyAlignment="1" applyProtection="1">
      <alignment horizontal="left" vertical="center"/>
      <protection locked="0"/>
    </xf>
    <xf numFmtId="0" fontId="12" fillId="0" borderId="2" xfId="5" applyNumberFormat="1" applyFont="1" applyFill="1" applyBorder="1" applyAlignment="1" applyProtection="1">
      <alignment vertical="center"/>
      <protection locked="0"/>
    </xf>
    <xf numFmtId="177" fontId="12" fillId="0" borderId="2" xfId="1" applyNumberFormat="1" applyFont="1" applyFill="1" applyBorder="1" applyAlignment="1">
      <alignment horizontal="right"/>
    </xf>
    <xf numFmtId="1" fontId="13" fillId="0" borderId="2" xfId="5" applyNumberFormat="1" applyFont="1" applyFill="1" applyBorder="1" applyAlignment="1" applyProtection="1">
      <alignment vertical="center"/>
      <protection locked="0"/>
    </xf>
    <xf numFmtId="177" fontId="14" fillId="0" borderId="2" xfId="1" applyNumberFormat="1" applyFont="1" applyFill="1" applyBorder="1" applyAlignment="1">
      <alignment horizontal="right"/>
    </xf>
    <xf numFmtId="177" fontId="12" fillId="0" borderId="2" xfId="7" applyNumberFormat="1" applyFont="1" applyFill="1" applyBorder="1" applyAlignment="1">
      <alignment horizontal="right" vertical="center"/>
    </xf>
    <xf numFmtId="0" fontId="13" fillId="0" borderId="2" xfId="5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</cellXfs>
  <cellStyles count="9">
    <cellStyle name="常规" xfId="0" builtinId="0"/>
    <cellStyle name="常规 2" xfId="6"/>
    <cellStyle name="常规_01玉林市" xfId="4"/>
    <cellStyle name="常规_2008年北流市预算表格" xfId="2"/>
    <cellStyle name="常规_Sheet1" xfId="3"/>
    <cellStyle name="常规_Sheet1_1" xfId="5"/>
    <cellStyle name="常规_北流" xfId="7"/>
    <cellStyle name="常规_市直" xfId="1"/>
    <cellStyle name="样式 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O715"/>
  <sheetViews>
    <sheetView tabSelected="1" zoomScale="110" zoomScaleNormal="110" workbookViewId="0">
      <selection activeCell="J8" sqref="J8"/>
    </sheetView>
  </sheetViews>
  <sheetFormatPr defaultColWidth="9" defaultRowHeight="14.25"/>
  <cols>
    <col min="1" max="1" width="56.375" style="12" customWidth="1"/>
    <col min="2" max="2" width="31.75" style="4" customWidth="1"/>
    <col min="3" max="3" width="9" style="4"/>
    <col min="4" max="4" width="9" style="4" hidden="1" customWidth="1"/>
    <col min="5" max="5" width="9.125" style="4" hidden="1" customWidth="1"/>
    <col min="6" max="7" width="9" style="4" hidden="1" customWidth="1"/>
    <col min="8" max="8" width="9.125" style="4" customWidth="1"/>
    <col min="9" max="9" width="9" style="4"/>
    <col min="10" max="10" width="9.125" style="4" customWidth="1"/>
    <col min="11" max="246" width="9" style="4"/>
    <col min="247" max="247" width="50.75" style="4" customWidth="1"/>
    <col min="248" max="248" width="14" style="4" customWidth="1"/>
    <col min="249" max="249" width="9" style="4" hidden="1" customWidth="1"/>
    <col min="250" max="250" width="12.125" style="4" customWidth="1"/>
    <col min="251" max="251" width="9" style="4" hidden="1" customWidth="1"/>
    <col min="252" max="252" width="8.875" style="4" customWidth="1"/>
    <col min="253" max="253" width="12.375" style="4" customWidth="1"/>
    <col min="254" max="254" width="12" style="4" customWidth="1"/>
    <col min="255" max="255" width="8.75" style="4" customWidth="1"/>
    <col min="256" max="256" width="12" style="4" customWidth="1"/>
    <col min="257" max="257" width="11.25" style="4" customWidth="1"/>
    <col min="258" max="258" width="8.75" style="4" customWidth="1"/>
    <col min="259" max="259" width="9" style="4"/>
    <col min="260" max="263" width="9" style="4" hidden="1" customWidth="1"/>
    <col min="264" max="264" width="9.125" style="4" customWidth="1"/>
    <col min="265" max="265" width="9" style="4"/>
    <col min="266" max="266" width="9.125" style="4" customWidth="1"/>
    <col min="267" max="502" width="9" style="4"/>
    <col min="503" max="503" width="50.75" style="4" customWidth="1"/>
    <col min="504" max="504" width="14" style="4" customWidth="1"/>
    <col min="505" max="505" width="9" style="4" hidden="1" customWidth="1"/>
    <col min="506" max="506" width="12.125" style="4" customWidth="1"/>
    <col min="507" max="507" width="9" style="4" hidden="1" customWidth="1"/>
    <col min="508" max="508" width="8.875" style="4" customWidth="1"/>
    <col min="509" max="509" width="12.375" style="4" customWidth="1"/>
    <col min="510" max="510" width="12" style="4" customWidth="1"/>
    <col min="511" max="511" width="8.75" style="4" customWidth="1"/>
    <col min="512" max="512" width="12" style="4" customWidth="1"/>
    <col min="513" max="513" width="11.25" style="4" customWidth="1"/>
    <col min="514" max="514" width="8.75" style="4" customWidth="1"/>
    <col min="515" max="515" width="9" style="4"/>
    <col min="516" max="519" width="9" style="4" hidden="1" customWidth="1"/>
    <col min="520" max="520" width="9.125" style="4" customWidth="1"/>
    <col min="521" max="521" width="9" style="4"/>
    <col min="522" max="522" width="9.125" style="4" customWidth="1"/>
    <col min="523" max="758" width="9" style="4"/>
    <col min="759" max="759" width="50.75" style="4" customWidth="1"/>
    <col min="760" max="760" width="14" style="4" customWidth="1"/>
    <col min="761" max="761" width="9" style="4" hidden="1" customWidth="1"/>
    <col min="762" max="762" width="12.125" style="4" customWidth="1"/>
    <col min="763" max="763" width="9" style="4" hidden="1" customWidth="1"/>
    <col min="764" max="764" width="8.875" style="4" customWidth="1"/>
    <col min="765" max="765" width="12.375" style="4" customWidth="1"/>
    <col min="766" max="766" width="12" style="4" customWidth="1"/>
    <col min="767" max="767" width="8.75" style="4" customWidth="1"/>
    <col min="768" max="768" width="12" style="4" customWidth="1"/>
    <col min="769" max="769" width="11.25" style="4" customWidth="1"/>
    <col min="770" max="770" width="8.75" style="4" customWidth="1"/>
    <col min="771" max="771" width="9" style="4"/>
    <col min="772" max="775" width="9" style="4" hidden="1" customWidth="1"/>
    <col min="776" max="776" width="9.125" style="4" customWidth="1"/>
    <col min="777" max="777" width="9" style="4"/>
    <col min="778" max="778" width="9.125" style="4" customWidth="1"/>
    <col min="779" max="1014" width="9" style="4"/>
    <col min="1015" max="1015" width="50.75" style="4" customWidth="1"/>
    <col min="1016" max="1016" width="14" style="4" customWidth="1"/>
    <col min="1017" max="1017" width="9" style="4" hidden="1" customWidth="1"/>
    <col min="1018" max="1018" width="12.125" style="4" customWidth="1"/>
    <col min="1019" max="1019" width="9" style="4" hidden="1" customWidth="1"/>
    <col min="1020" max="1020" width="8.875" style="4" customWidth="1"/>
    <col min="1021" max="1021" width="12.375" style="4" customWidth="1"/>
    <col min="1022" max="1022" width="12" style="4" customWidth="1"/>
    <col min="1023" max="1023" width="8.75" style="4" customWidth="1"/>
    <col min="1024" max="1024" width="12" style="4" customWidth="1"/>
    <col min="1025" max="1025" width="11.25" style="4" customWidth="1"/>
    <col min="1026" max="1026" width="8.75" style="4" customWidth="1"/>
    <col min="1027" max="1027" width="9" style="4"/>
    <col min="1028" max="1031" width="9" style="4" hidden="1" customWidth="1"/>
    <col min="1032" max="1032" width="9.125" style="4" customWidth="1"/>
    <col min="1033" max="1033" width="9" style="4"/>
    <col min="1034" max="1034" width="9.125" style="4" customWidth="1"/>
    <col min="1035" max="1270" width="9" style="4"/>
    <col min="1271" max="1271" width="50.75" style="4" customWidth="1"/>
    <col min="1272" max="1272" width="14" style="4" customWidth="1"/>
    <col min="1273" max="1273" width="9" style="4" hidden="1" customWidth="1"/>
    <col min="1274" max="1274" width="12.125" style="4" customWidth="1"/>
    <col min="1275" max="1275" width="9" style="4" hidden="1" customWidth="1"/>
    <col min="1276" max="1276" width="8.875" style="4" customWidth="1"/>
    <col min="1277" max="1277" width="12.375" style="4" customWidth="1"/>
    <col min="1278" max="1278" width="12" style="4" customWidth="1"/>
    <col min="1279" max="1279" width="8.75" style="4" customWidth="1"/>
    <col min="1280" max="1280" width="12" style="4" customWidth="1"/>
    <col min="1281" max="1281" width="11.25" style="4" customWidth="1"/>
    <col min="1282" max="1282" width="8.75" style="4" customWidth="1"/>
    <col min="1283" max="1283" width="9" style="4"/>
    <col min="1284" max="1287" width="9" style="4" hidden="1" customWidth="1"/>
    <col min="1288" max="1288" width="9.125" style="4" customWidth="1"/>
    <col min="1289" max="1289" width="9" style="4"/>
    <col min="1290" max="1290" width="9.125" style="4" customWidth="1"/>
    <col min="1291" max="1526" width="9" style="4"/>
    <col min="1527" max="1527" width="50.75" style="4" customWidth="1"/>
    <col min="1528" max="1528" width="14" style="4" customWidth="1"/>
    <col min="1529" max="1529" width="9" style="4" hidden="1" customWidth="1"/>
    <col min="1530" max="1530" width="12.125" style="4" customWidth="1"/>
    <col min="1531" max="1531" width="9" style="4" hidden="1" customWidth="1"/>
    <col min="1532" max="1532" width="8.875" style="4" customWidth="1"/>
    <col min="1533" max="1533" width="12.375" style="4" customWidth="1"/>
    <col min="1534" max="1534" width="12" style="4" customWidth="1"/>
    <col min="1535" max="1535" width="8.75" style="4" customWidth="1"/>
    <col min="1536" max="1536" width="12" style="4" customWidth="1"/>
    <col min="1537" max="1537" width="11.25" style="4" customWidth="1"/>
    <col min="1538" max="1538" width="8.75" style="4" customWidth="1"/>
    <col min="1539" max="1539" width="9" style="4"/>
    <col min="1540" max="1543" width="9" style="4" hidden="1" customWidth="1"/>
    <col min="1544" max="1544" width="9.125" style="4" customWidth="1"/>
    <col min="1545" max="1545" width="9" style="4"/>
    <col min="1546" max="1546" width="9.125" style="4" customWidth="1"/>
    <col min="1547" max="1782" width="9" style="4"/>
    <col min="1783" max="1783" width="50.75" style="4" customWidth="1"/>
    <col min="1784" max="1784" width="14" style="4" customWidth="1"/>
    <col min="1785" max="1785" width="9" style="4" hidden="1" customWidth="1"/>
    <col min="1786" max="1786" width="12.125" style="4" customWidth="1"/>
    <col min="1787" max="1787" width="9" style="4" hidden="1" customWidth="1"/>
    <col min="1788" max="1788" width="8.875" style="4" customWidth="1"/>
    <col min="1789" max="1789" width="12.375" style="4" customWidth="1"/>
    <col min="1790" max="1790" width="12" style="4" customWidth="1"/>
    <col min="1791" max="1791" width="8.75" style="4" customWidth="1"/>
    <col min="1792" max="1792" width="12" style="4" customWidth="1"/>
    <col min="1793" max="1793" width="11.25" style="4" customWidth="1"/>
    <col min="1794" max="1794" width="8.75" style="4" customWidth="1"/>
    <col min="1795" max="1795" width="9" style="4"/>
    <col min="1796" max="1799" width="9" style="4" hidden="1" customWidth="1"/>
    <col min="1800" max="1800" width="9.125" style="4" customWidth="1"/>
    <col min="1801" max="1801" width="9" style="4"/>
    <col min="1802" max="1802" width="9.125" style="4" customWidth="1"/>
    <col min="1803" max="2038" width="9" style="4"/>
    <col min="2039" max="2039" width="50.75" style="4" customWidth="1"/>
    <col min="2040" max="2040" width="14" style="4" customWidth="1"/>
    <col min="2041" max="2041" width="9" style="4" hidden="1" customWidth="1"/>
    <col min="2042" max="2042" width="12.125" style="4" customWidth="1"/>
    <col min="2043" max="2043" width="9" style="4" hidden="1" customWidth="1"/>
    <col min="2044" max="2044" width="8.875" style="4" customWidth="1"/>
    <col min="2045" max="2045" width="12.375" style="4" customWidth="1"/>
    <col min="2046" max="2046" width="12" style="4" customWidth="1"/>
    <col min="2047" max="2047" width="8.75" style="4" customWidth="1"/>
    <col min="2048" max="2048" width="12" style="4" customWidth="1"/>
    <col min="2049" max="2049" width="11.25" style="4" customWidth="1"/>
    <col min="2050" max="2050" width="8.75" style="4" customWidth="1"/>
    <col min="2051" max="2051" width="9" style="4"/>
    <col min="2052" max="2055" width="9" style="4" hidden="1" customWidth="1"/>
    <col min="2056" max="2056" width="9.125" style="4" customWidth="1"/>
    <col min="2057" max="2057" width="9" style="4"/>
    <col min="2058" max="2058" width="9.125" style="4" customWidth="1"/>
    <col min="2059" max="2294" width="9" style="4"/>
    <col min="2295" max="2295" width="50.75" style="4" customWidth="1"/>
    <col min="2296" max="2296" width="14" style="4" customWidth="1"/>
    <col min="2297" max="2297" width="9" style="4" hidden="1" customWidth="1"/>
    <col min="2298" max="2298" width="12.125" style="4" customWidth="1"/>
    <col min="2299" max="2299" width="9" style="4" hidden="1" customWidth="1"/>
    <col min="2300" max="2300" width="8.875" style="4" customWidth="1"/>
    <col min="2301" max="2301" width="12.375" style="4" customWidth="1"/>
    <col min="2302" max="2302" width="12" style="4" customWidth="1"/>
    <col min="2303" max="2303" width="8.75" style="4" customWidth="1"/>
    <col min="2304" max="2304" width="12" style="4" customWidth="1"/>
    <col min="2305" max="2305" width="11.25" style="4" customWidth="1"/>
    <col min="2306" max="2306" width="8.75" style="4" customWidth="1"/>
    <col min="2307" max="2307" width="9" style="4"/>
    <col min="2308" max="2311" width="9" style="4" hidden="1" customWidth="1"/>
    <col min="2312" max="2312" width="9.125" style="4" customWidth="1"/>
    <col min="2313" max="2313" width="9" style="4"/>
    <col min="2314" max="2314" width="9.125" style="4" customWidth="1"/>
    <col min="2315" max="2550" width="9" style="4"/>
    <col min="2551" max="2551" width="50.75" style="4" customWidth="1"/>
    <col min="2552" max="2552" width="14" style="4" customWidth="1"/>
    <col min="2553" max="2553" width="9" style="4" hidden="1" customWidth="1"/>
    <col min="2554" max="2554" width="12.125" style="4" customWidth="1"/>
    <col min="2555" max="2555" width="9" style="4" hidden="1" customWidth="1"/>
    <col min="2556" max="2556" width="8.875" style="4" customWidth="1"/>
    <col min="2557" max="2557" width="12.375" style="4" customWidth="1"/>
    <col min="2558" max="2558" width="12" style="4" customWidth="1"/>
    <col min="2559" max="2559" width="8.75" style="4" customWidth="1"/>
    <col min="2560" max="2560" width="12" style="4" customWidth="1"/>
    <col min="2561" max="2561" width="11.25" style="4" customWidth="1"/>
    <col min="2562" max="2562" width="8.75" style="4" customWidth="1"/>
    <col min="2563" max="2563" width="9" style="4"/>
    <col min="2564" max="2567" width="9" style="4" hidden="1" customWidth="1"/>
    <col min="2568" max="2568" width="9.125" style="4" customWidth="1"/>
    <col min="2569" max="2569" width="9" style="4"/>
    <col min="2570" max="2570" width="9.125" style="4" customWidth="1"/>
    <col min="2571" max="2806" width="9" style="4"/>
    <col min="2807" max="2807" width="50.75" style="4" customWidth="1"/>
    <col min="2808" max="2808" width="14" style="4" customWidth="1"/>
    <col min="2809" max="2809" width="9" style="4" hidden="1" customWidth="1"/>
    <col min="2810" max="2810" width="12.125" style="4" customWidth="1"/>
    <col min="2811" max="2811" width="9" style="4" hidden="1" customWidth="1"/>
    <col min="2812" max="2812" width="8.875" style="4" customWidth="1"/>
    <col min="2813" max="2813" width="12.375" style="4" customWidth="1"/>
    <col min="2814" max="2814" width="12" style="4" customWidth="1"/>
    <col min="2815" max="2815" width="8.75" style="4" customWidth="1"/>
    <col min="2816" max="2816" width="12" style="4" customWidth="1"/>
    <col min="2817" max="2817" width="11.25" style="4" customWidth="1"/>
    <col min="2818" max="2818" width="8.75" style="4" customWidth="1"/>
    <col min="2819" max="2819" width="9" style="4"/>
    <col min="2820" max="2823" width="9" style="4" hidden="1" customWidth="1"/>
    <col min="2824" max="2824" width="9.125" style="4" customWidth="1"/>
    <col min="2825" max="2825" width="9" style="4"/>
    <col min="2826" max="2826" width="9.125" style="4" customWidth="1"/>
    <col min="2827" max="3062" width="9" style="4"/>
    <col min="3063" max="3063" width="50.75" style="4" customWidth="1"/>
    <col min="3064" max="3064" width="14" style="4" customWidth="1"/>
    <col min="3065" max="3065" width="9" style="4" hidden="1" customWidth="1"/>
    <col min="3066" max="3066" width="12.125" style="4" customWidth="1"/>
    <col min="3067" max="3067" width="9" style="4" hidden="1" customWidth="1"/>
    <col min="3068" max="3068" width="8.875" style="4" customWidth="1"/>
    <col min="3069" max="3069" width="12.375" style="4" customWidth="1"/>
    <col min="3070" max="3070" width="12" style="4" customWidth="1"/>
    <col min="3071" max="3071" width="8.75" style="4" customWidth="1"/>
    <col min="3072" max="3072" width="12" style="4" customWidth="1"/>
    <col min="3073" max="3073" width="11.25" style="4" customWidth="1"/>
    <col min="3074" max="3074" width="8.75" style="4" customWidth="1"/>
    <col min="3075" max="3075" width="9" style="4"/>
    <col min="3076" max="3079" width="9" style="4" hidden="1" customWidth="1"/>
    <col min="3080" max="3080" width="9.125" style="4" customWidth="1"/>
    <col min="3081" max="3081" width="9" style="4"/>
    <col min="3082" max="3082" width="9.125" style="4" customWidth="1"/>
    <col min="3083" max="3318" width="9" style="4"/>
    <col min="3319" max="3319" width="50.75" style="4" customWidth="1"/>
    <col min="3320" max="3320" width="14" style="4" customWidth="1"/>
    <col min="3321" max="3321" width="9" style="4" hidden="1" customWidth="1"/>
    <col min="3322" max="3322" width="12.125" style="4" customWidth="1"/>
    <col min="3323" max="3323" width="9" style="4" hidden="1" customWidth="1"/>
    <col min="3324" max="3324" width="8.875" style="4" customWidth="1"/>
    <col min="3325" max="3325" width="12.375" style="4" customWidth="1"/>
    <col min="3326" max="3326" width="12" style="4" customWidth="1"/>
    <col min="3327" max="3327" width="8.75" style="4" customWidth="1"/>
    <col min="3328" max="3328" width="12" style="4" customWidth="1"/>
    <col min="3329" max="3329" width="11.25" style="4" customWidth="1"/>
    <col min="3330" max="3330" width="8.75" style="4" customWidth="1"/>
    <col min="3331" max="3331" width="9" style="4"/>
    <col min="3332" max="3335" width="9" style="4" hidden="1" customWidth="1"/>
    <col min="3336" max="3336" width="9.125" style="4" customWidth="1"/>
    <col min="3337" max="3337" width="9" style="4"/>
    <col min="3338" max="3338" width="9.125" style="4" customWidth="1"/>
    <col min="3339" max="3574" width="9" style="4"/>
    <col min="3575" max="3575" width="50.75" style="4" customWidth="1"/>
    <col min="3576" max="3576" width="14" style="4" customWidth="1"/>
    <col min="3577" max="3577" width="9" style="4" hidden="1" customWidth="1"/>
    <col min="3578" max="3578" width="12.125" style="4" customWidth="1"/>
    <col min="3579" max="3579" width="9" style="4" hidden="1" customWidth="1"/>
    <col min="3580" max="3580" width="8.875" style="4" customWidth="1"/>
    <col min="3581" max="3581" width="12.375" style="4" customWidth="1"/>
    <col min="3582" max="3582" width="12" style="4" customWidth="1"/>
    <col min="3583" max="3583" width="8.75" style="4" customWidth="1"/>
    <col min="3584" max="3584" width="12" style="4" customWidth="1"/>
    <col min="3585" max="3585" width="11.25" style="4" customWidth="1"/>
    <col min="3586" max="3586" width="8.75" style="4" customWidth="1"/>
    <col min="3587" max="3587" width="9" style="4"/>
    <col min="3588" max="3591" width="9" style="4" hidden="1" customWidth="1"/>
    <col min="3592" max="3592" width="9.125" style="4" customWidth="1"/>
    <col min="3593" max="3593" width="9" style="4"/>
    <col min="3594" max="3594" width="9.125" style="4" customWidth="1"/>
    <col min="3595" max="3830" width="9" style="4"/>
    <col min="3831" max="3831" width="50.75" style="4" customWidth="1"/>
    <col min="3832" max="3832" width="14" style="4" customWidth="1"/>
    <col min="3833" max="3833" width="9" style="4" hidden="1" customWidth="1"/>
    <col min="3834" max="3834" width="12.125" style="4" customWidth="1"/>
    <col min="3835" max="3835" width="9" style="4" hidden="1" customWidth="1"/>
    <col min="3836" max="3836" width="8.875" style="4" customWidth="1"/>
    <col min="3837" max="3837" width="12.375" style="4" customWidth="1"/>
    <col min="3838" max="3838" width="12" style="4" customWidth="1"/>
    <col min="3839" max="3839" width="8.75" style="4" customWidth="1"/>
    <col min="3840" max="3840" width="12" style="4" customWidth="1"/>
    <col min="3841" max="3841" width="11.25" style="4" customWidth="1"/>
    <col min="3842" max="3842" width="8.75" style="4" customWidth="1"/>
    <col min="3843" max="3843" width="9" style="4"/>
    <col min="3844" max="3847" width="9" style="4" hidden="1" customWidth="1"/>
    <col min="3848" max="3848" width="9.125" style="4" customWidth="1"/>
    <col min="3849" max="3849" width="9" style="4"/>
    <col min="3850" max="3850" width="9.125" style="4" customWidth="1"/>
    <col min="3851" max="4086" width="9" style="4"/>
    <col min="4087" max="4087" width="50.75" style="4" customWidth="1"/>
    <col min="4088" max="4088" width="14" style="4" customWidth="1"/>
    <col min="4089" max="4089" width="9" style="4" hidden="1" customWidth="1"/>
    <col min="4090" max="4090" width="12.125" style="4" customWidth="1"/>
    <col min="4091" max="4091" width="9" style="4" hidden="1" customWidth="1"/>
    <col min="4092" max="4092" width="8.875" style="4" customWidth="1"/>
    <col min="4093" max="4093" width="12.375" style="4" customWidth="1"/>
    <col min="4094" max="4094" width="12" style="4" customWidth="1"/>
    <col min="4095" max="4095" width="8.75" style="4" customWidth="1"/>
    <col min="4096" max="4096" width="12" style="4" customWidth="1"/>
    <col min="4097" max="4097" width="11.25" style="4" customWidth="1"/>
    <col min="4098" max="4098" width="8.75" style="4" customWidth="1"/>
    <col min="4099" max="4099" width="9" style="4"/>
    <col min="4100" max="4103" width="9" style="4" hidden="1" customWidth="1"/>
    <col min="4104" max="4104" width="9.125" style="4" customWidth="1"/>
    <col min="4105" max="4105" width="9" style="4"/>
    <col min="4106" max="4106" width="9.125" style="4" customWidth="1"/>
    <col min="4107" max="4342" width="9" style="4"/>
    <col min="4343" max="4343" width="50.75" style="4" customWidth="1"/>
    <col min="4344" max="4344" width="14" style="4" customWidth="1"/>
    <col min="4345" max="4345" width="9" style="4" hidden="1" customWidth="1"/>
    <col min="4346" max="4346" width="12.125" style="4" customWidth="1"/>
    <col min="4347" max="4347" width="9" style="4" hidden="1" customWidth="1"/>
    <col min="4348" max="4348" width="8.875" style="4" customWidth="1"/>
    <col min="4349" max="4349" width="12.375" style="4" customWidth="1"/>
    <col min="4350" max="4350" width="12" style="4" customWidth="1"/>
    <col min="4351" max="4351" width="8.75" style="4" customWidth="1"/>
    <col min="4352" max="4352" width="12" style="4" customWidth="1"/>
    <col min="4353" max="4353" width="11.25" style="4" customWidth="1"/>
    <col min="4354" max="4354" width="8.75" style="4" customWidth="1"/>
    <col min="4355" max="4355" width="9" style="4"/>
    <col min="4356" max="4359" width="9" style="4" hidden="1" customWidth="1"/>
    <col min="4360" max="4360" width="9.125" style="4" customWidth="1"/>
    <col min="4361" max="4361" width="9" style="4"/>
    <col min="4362" max="4362" width="9.125" style="4" customWidth="1"/>
    <col min="4363" max="4598" width="9" style="4"/>
    <col min="4599" max="4599" width="50.75" style="4" customWidth="1"/>
    <col min="4600" max="4600" width="14" style="4" customWidth="1"/>
    <col min="4601" max="4601" width="9" style="4" hidden="1" customWidth="1"/>
    <col min="4602" max="4602" width="12.125" style="4" customWidth="1"/>
    <col min="4603" max="4603" width="9" style="4" hidden="1" customWidth="1"/>
    <col min="4604" max="4604" width="8.875" style="4" customWidth="1"/>
    <col min="4605" max="4605" width="12.375" style="4" customWidth="1"/>
    <col min="4606" max="4606" width="12" style="4" customWidth="1"/>
    <col min="4607" max="4607" width="8.75" style="4" customWidth="1"/>
    <col min="4608" max="4608" width="12" style="4" customWidth="1"/>
    <col min="4609" max="4609" width="11.25" style="4" customWidth="1"/>
    <col min="4610" max="4610" width="8.75" style="4" customWidth="1"/>
    <col min="4611" max="4611" width="9" style="4"/>
    <col min="4612" max="4615" width="9" style="4" hidden="1" customWidth="1"/>
    <col min="4616" max="4616" width="9.125" style="4" customWidth="1"/>
    <col min="4617" max="4617" width="9" style="4"/>
    <col min="4618" max="4618" width="9.125" style="4" customWidth="1"/>
    <col min="4619" max="4854" width="9" style="4"/>
    <col min="4855" max="4855" width="50.75" style="4" customWidth="1"/>
    <col min="4856" max="4856" width="14" style="4" customWidth="1"/>
    <col min="4857" max="4857" width="9" style="4" hidden="1" customWidth="1"/>
    <col min="4858" max="4858" width="12.125" style="4" customWidth="1"/>
    <col min="4859" max="4859" width="9" style="4" hidden="1" customWidth="1"/>
    <col min="4860" max="4860" width="8.875" style="4" customWidth="1"/>
    <col min="4861" max="4861" width="12.375" style="4" customWidth="1"/>
    <col min="4862" max="4862" width="12" style="4" customWidth="1"/>
    <col min="4863" max="4863" width="8.75" style="4" customWidth="1"/>
    <col min="4864" max="4864" width="12" style="4" customWidth="1"/>
    <col min="4865" max="4865" width="11.25" style="4" customWidth="1"/>
    <col min="4866" max="4866" width="8.75" style="4" customWidth="1"/>
    <col min="4867" max="4867" width="9" style="4"/>
    <col min="4868" max="4871" width="9" style="4" hidden="1" customWidth="1"/>
    <col min="4872" max="4872" width="9.125" style="4" customWidth="1"/>
    <col min="4873" max="4873" width="9" style="4"/>
    <col min="4874" max="4874" width="9.125" style="4" customWidth="1"/>
    <col min="4875" max="5110" width="9" style="4"/>
    <col min="5111" max="5111" width="50.75" style="4" customWidth="1"/>
    <col min="5112" max="5112" width="14" style="4" customWidth="1"/>
    <col min="5113" max="5113" width="9" style="4" hidden="1" customWidth="1"/>
    <col min="5114" max="5114" width="12.125" style="4" customWidth="1"/>
    <col min="5115" max="5115" width="9" style="4" hidden="1" customWidth="1"/>
    <col min="5116" max="5116" width="8.875" style="4" customWidth="1"/>
    <col min="5117" max="5117" width="12.375" style="4" customWidth="1"/>
    <col min="5118" max="5118" width="12" style="4" customWidth="1"/>
    <col min="5119" max="5119" width="8.75" style="4" customWidth="1"/>
    <col min="5120" max="5120" width="12" style="4" customWidth="1"/>
    <col min="5121" max="5121" width="11.25" style="4" customWidth="1"/>
    <col min="5122" max="5122" width="8.75" style="4" customWidth="1"/>
    <col min="5123" max="5123" width="9" style="4"/>
    <col min="5124" max="5127" width="9" style="4" hidden="1" customWidth="1"/>
    <col min="5128" max="5128" width="9.125" style="4" customWidth="1"/>
    <col min="5129" max="5129" width="9" style="4"/>
    <col min="5130" max="5130" width="9.125" style="4" customWidth="1"/>
    <col min="5131" max="5366" width="9" style="4"/>
    <col min="5367" max="5367" width="50.75" style="4" customWidth="1"/>
    <col min="5368" max="5368" width="14" style="4" customWidth="1"/>
    <col min="5369" max="5369" width="9" style="4" hidden="1" customWidth="1"/>
    <col min="5370" max="5370" width="12.125" style="4" customWidth="1"/>
    <col min="5371" max="5371" width="9" style="4" hidden="1" customWidth="1"/>
    <col min="5372" max="5372" width="8.875" style="4" customWidth="1"/>
    <col min="5373" max="5373" width="12.375" style="4" customWidth="1"/>
    <col min="5374" max="5374" width="12" style="4" customWidth="1"/>
    <col min="5375" max="5375" width="8.75" style="4" customWidth="1"/>
    <col min="5376" max="5376" width="12" style="4" customWidth="1"/>
    <col min="5377" max="5377" width="11.25" style="4" customWidth="1"/>
    <col min="5378" max="5378" width="8.75" style="4" customWidth="1"/>
    <col min="5379" max="5379" width="9" style="4"/>
    <col min="5380" max="5383" width="9" style="4" hidden="1" customWidth="1"/>
    <col min="5384" max="5384" width="9.125" style="4" customWidth="1"/>
    <col min="5385" max="5385" width="9" style="4"/>
    <col min="5386" max="5386" width="9.125" style="4" customWidth="1"/>
    <col min="5387" max="5622" width="9" style="4"/>
    <col min="5623" max="5623" width="50.75" style="4" customWidth="1"/>
    <col min="5624" max="5624" width="14" style="4" customWidth="1"/>
    <col min="5625" max="5625" width="9" style="4" hidden="1" customWidth="1"/>
    <col min="5626" max="5626" width="12.125" style="4" customWidth="1"/>
    <col min="5627" max="5627" width="9" style="4" hidden="1" customWidth="1"/>
    <col min="5628" max="5628" width="8.875" style="4" customWidth="1"/>
    <col min="5629" max="5629" width="12.375" style="4" customWidth="1"/>
    <col min="5630" max="5630" width="12" style="4" customWidth="1"/>
    <col min="5631" max="5631" width="8.75" style="4" customWidth="1"/>
    <col min="5632" max="5632" width="12" style="4" customWidth="1"/>
    <col min="5633" max="5633" width="11.25" style="4" customWidth="1"/>
    <col min="5634" max="5634" width="8.75" style="4" customWidth="1"/>
    <col min="5635" max="5635" width="9" style="4"/>
    <col min="5636" max="5639" width="9" style="4" hidden="1" customWidth="1"/>
    <col min="5640" max="5640" width="9.125" style="4" customWidth="1"/>
    <col min="5641" max="5641" width="9" style="4"/>
    <col min="5642" max="5642" width="9.125" style="4" customWidth="1"/>
    <col min="5643" max="5878" width="9" style="4"/>
    <col min="5879" max="5879" width="50.75" style="4" customWidth="1"/>
    <col min="5880" max="5880" width="14" style="4" customWidth="1"/>
    <col min="5881" max="5881" width="9" style="4" hidden="1" customWidth="1"/>
    <col min="5882" max="5882" width="12.125" style="4" customWidth="1"/>
    <col min="5883" max="5883" width="9" style="4" hidden="1" customWidth="1"/>
    <col min="5884" max="5884" width="8.875" style="4" customWidth="1"/>
    <col min="5885" max="5885" width="12.375" style="4" customWidth="1"/>
    <col min="5886" max="5886" width="12" style="4" customWidth="1"/>
    <col min="5887" max="5887" width="8.75" style="4" customWidth="1"/>
    <col min="5888" max="5888" width="12" style="4" customWidth="1"/>
    <col min="5889" max="5889" width="11.25" style="4" customWidth="1"/>
    <col min="5890" max="5890" width="8.75" style="4" customWidth="1"/>
    <col min="5891" max="5891" width="9" style="4"/>
    <col min="5892" max="5895" width="9" style="4" hidden="1" customWidth="1"/>
    <col min="5896" max="5896" width="9.125" style="4" customWidth="1"/>
    <col min="5897" max="5897" width="9" style="4"/>
    <col min="5898" max="5898" width="9.125" style="4" customWidth="1"/>
    <col min="5899" max="6134" width="9" style="4"/>
    <col min="6135" max="6135" width="50.75" style="4" customWidth="1"/>
    <col min="6136" max="6136" width="14" style="4" customWidth="1"/>
    <col min="6137" max="6137" width="9" style="4" hidden="1" customWidth="1"/>
    <col min="6138" max="6138" width="12.125" style="4" customWidth="1"/>
    <col min="6139" max="6139" width="9" style="4" hidden="1" customWidth="1"/>
    <col min="6140" max="6140" width="8.875" style="4" customWidth="1"/>
    <col min="6141" max="6141" width="12.375" style="4" customWidth="1"/>
    <col min="6142" max="6142" width="12" style="4" customWidth="1"/>
    <col min="6143" max="6143" width="8.75" style="4" customWidth="1"/>
    <col min="6144" max="6144" width="12" style="4" customWidth="1"/>
    <col min="6145" max="6145" width="11.25" style="4" customWidth="1"/>
    <col min="6146" max="6146" width="8.75" style="4" customWidth="1"/>
    <col min="6147" max="6147" width="9" style="4"/>
    <col min="6148" max="6151" width="9" style="4" hidden="1" customWidth="1"/>
    <col min="6152" max="6152" width="9.125" style="4" customWidth="1"/>
    <col min="6153" max="6153" width="9" style="4"/>
    <col min="6154" max="6154" width="9.125" style="4" customWidth="1"/>
    <col min="6155" max="6390" width="9" style="4"/>
    <col min="6391" max="6391" width="50.75" style="4" customWidth="1"/>
    <col min="6392" max="6392" width="14" style="4" customWidth="1"/>
    <col min="6393" max="6393" width="9" style="4" hidden="1" customWidth="1"/>
    <col min="6394" max="6394" width="12.125" style="4" customWidth="1"/>
    <col min="6395" max="6395" width="9" style="4" hidden="1" customWidth="1"/>
    <col min="6396" max="6396" width="8.875" style="4" customWidth="1"/>
    <col min="6397" max="6397" width="12.375" style="4" customWidth="1"/>
    <col min="6398" max="6398" width="12" style="4" customWidth="1"/>
    <col min="6399" max="6399" width="8.75" style="4" customWidth="1"/>
    <col min="6400" max="6400" width="12" style="4" customWidth="1"/>
    <col min="6401" max="6401" width="11.25" style="4" customWidth="1"/>
    <col min="6402" max="6402" width="8.75" style="4" customWidth="1"/>
    <col min="6403" max="6403" width="9" style="4"/>
    <col min="6404" max="6407" width="9" style="4" hidden="1" customWidth="1"/>
    <col min="6408" max="6408" width="9.125" style="4" customWidth="1"/>
    <col min="6409" max="6409" width="9" style="4"/>
    <col min="6410" max="6410" width="9.125" style="4" customWidth="1"/>
    <col min="6411" max="6646" width="9" style="4"/>
    <col min="6647" max="6647" width="50.75" style="4" customWidth="1"/>
    <col min="6648" max="6648" width="14" style="4" customWidth="1"/>
    <col min="6649" max="6649" width="9" style="4" hidden="1" customWidth="1"/>
    <col min="6650" max="6650" width="12.125" style="4" customWidth="1"/>
    <col min="6651" max="6651" width="9" style="4" hidden="1" customWidth="1"/>
    <col min="6652" max="6652" width="8.875" style="4" customWidth="1"/>
    <col min="6653" max="6653" width="12.375" style="4" customWidth="1"/>
    <col min="6654" max="6654" width="12" style="4" customWidth="1"/>
    <col min="6655" max="6655" width="8.75" style="4" customWidth="1"/>
    <col min="6656" max="6656" width="12" style="4" customWidth="1"/>
    <col min="6657" max="6657" width="11.25" style="4" customWidth="1"/>
    <col min="6658" max="6658" width="8.75" style="4" customWidth="1"/>
    <col min="6659" max="6659" width="9" style="4"/>
    <col min="6660" max="6663" width="9" style="4" hidden="1" customWidth="1"/>
    <col min="6664" max="6664" width="9.125" style="4" customWidth="1"/>
    <col min="6665" max="6665" width="9" style="4"/>
    <col min="6666" max="6666" width="9.125" style="4" customWidth="1"/>
    <col min="6667" max="6902" width="9" style="4"/>
    <col min="6903" max="6903" width="50.75" style="4" customWidth="1"/>
    <col min="6904" max="6904" width="14" style="4" customWidth="1"/>
    <col min="6905" max="6905" width="9" style="4" hidden="1" customWidth="1"/>
    <col min="6906" max="6906" width="12.125" style="4" customWidth="1"/>
    <col min="6907" max="6907" width="9" style="4" hidden="1" customWidth="1"/>
    <col min="6908" max="6908" width="8.875" style="4" customWidth="1"/>
    <col min="6909" max="6909" width="12.375" style="4" customWidth="1"/>
    <col min="6910" max="6910" width="12" style="4" customWidth="1"/>
    <col min="6911" max="6911" width="8.75" style="4" customWidth="1"/>
    <col min="6912" max="6912" width="12" style="4" customWidth="1"/>
    <col min="6913" max="6913" width="11.25" style="4" customWidth="1"/>
    <col min="6914" max="6914" width="8.75" style="4" customWidth="1"/>
    <col min="6915" max="6915" width="9" style="4"/>
    <col min="6916" max="6919" width="9" style="4" hidden="1" customWidth="1"/>
    <col min="6920" max="6920" width="9.125" style="4" customWidth="1"/>
    <col min="6921" max="6921" width="9" style="4"/>
    <col min="6922" max="6922" width="9.125" style="4" customWidth="1"/>
    <col min="6923" max="7158" width="9" style="4"/>
    <col min="7159" max="7159" width="50.75" style="4" customWidth="1"/>
    <col min="7160" max="7160" width="14" style="4" customWidth="1"/>
    <col min="7161" max="7161" width="9" style="4" hidden="1" customWidth="1"/>
    <col min="7162" max="7162" width="12.125" style="4" customWidth="1"/>
    <col min="7163" max="7163" width="9" style="4" hidden="1" customWidth="1"/>
    <col min="7164" max="7164" width="8.875" style="4" customWidth="1"/>
    <col min="7165" max="7165" width="12.375" style="4" customWidth="1"/>
    <col min="7166" max="7166" width="12" style="4" customWidth="1"/>
    <col min="7167" max="7167" width="8.75" style="4" customWidth="1"/>
    <col min="7168" max="7168" width="12" style="4" customWidth="1"/>
    <col min="7169" max="7169" width="11.25" style="4" customWidth="1"/>
    <col min="7170" max="7170" width="8.75" style="4" customWidth="1"/>
    <col min="7171" max="7171" width="9" style="4"/>
    <col min="7172" max="7175" width="9" style="4" hidden="1" customWidth="1"/>
    <col min="7176" max="7176" width="9.125" style="4" customWidth="1"/>
    <col min="7177" max="7177" width="9" style="4"/>
    <col min="7178" max="7178" width="9.125" style="4" customWidth="1"/>
    <col min="7179" max="7414" width="9" style="4"/>
    <col min="7415" max="7415" width="50.75" style="4" customWidth="1"/>
    <col min="7416" max="7416" width="14" style="4" customWidth="1"/>
    <col min="7417" max="7417" width="9" style="4" hidden="1" customWidth="1"/>
    <col min="7418" max="7418" width="12.125" style="4" customWidth="1"/>
    <col min="7419" max="7419" width="9" style="4" hidden="1" customWidth="1"/>
    <col min="7420" max="7420" width="8.875" style="4" customWidth="1"/>
    <col min="7421" max="7421" width="12.375" style="4" customWidth="1"/>
    <col min="7422" max="7422" width="12" style="4" customWidth="1"/>
    <col min="7423" max="7423" width="8.75" style="4" customWidth="1"/>
    <col min="7424" max="7424" width="12" style="4" customWidth="1"/>
    <col min="7425" max="7425" width="11.25" style="4" customWidth="1"/>
    <col min="7426" max="7426" width="8.75" style="4" customWidth="1"/>
    <col min="7427" max="7427" width="9" style="4"/>
    <col min="7428" max="7431" width="9" style="4" hidden="1" customWidth="1"/>
    <col min="7432" max="7432" width="9.125" style="4" customWidth="1"/>
    <col min="7433" max="7433" width="9" style="4"/>
    <col min="7434" max="7434" width="9.125" style="4" customWidth="1"/>
    <col min="7435" max="7670" width="9" style="4"/>
    <col min="7671" max="7671" width="50.75" style="4" customWidth="1"/>
    <col min="7672" max="7672" width="14" style="4" customWidth="1"/>
    <col min="7673" max="7673" width="9" style="4" hidden="1" customWidth="1"/>
    <col min="7674" max="7674" width="12.125" style="4" customWidth="1"/>
    <col min="7675" max="7675" width="9" style="4" hidden="1" customWidth="1"/>
    <col min="7676" max="7676" width="8.875" style="4" customWidth="1"/>
    <col min="7677" max="7677" width="12.375" style="4" customWidth="1"/>
    <col min="7678" max="7678" width="12" style="4" customWidth="1"/>
    <col min="7679" max="7679" width="8.75" style="4" customWidth="1"/>
    <col min="7680" max="7680" width="12" style="4" customWidth="1"/>
    <col min="7681" max="7681" width="11.25" style="4" customWidth="1"/>
    <col min="7682" max="7682" width="8.75" style="4" customWidth="1"/>
    <col min="7683" max="7683" width="9" style="4"/>
    <col min="7684" max="7687" width="9" style="4" hidden="1" customWidth="1"/>
    <col min="7688" max="7688" width="9.125" style="4" customWidth="1"/>
    <col min="7689" max="7689" width="9" style="4"/>
    <col min="7690" max="7690" width="9.125" style="4" customWidth="1"/>
    <col min="7691" max="7926" width="9" style="4"/>
    <col min="7927" max="7927" width="50.75" style="4" customWidth="1"/>
    <col min="7928" max="7928" width="14" style="4" customWidth="1"/>
    <col min="7929" max="7929" width="9" style="4" hidden="1" customWidth="1"/>
    <col min="7930" max="7930" width="12.125" style="4" customWidth="1"/>
    <col min="7931" max="7931" width="9" style="4" hidden="1" customWidth="1"/>
    <col min="7932" max="7932" width="8.875" style="4" customWidth="1"/>
    <col min="7933" max="7933" width="12.375" style="4" customWidth="1"/>
    <col min="7934" max="7934" width="12" style="4" customWidth="1"/>
    <col min="7935" max="7935" width="8.75" style="4" customWidth="1"/>
    <col min="7936" max="7936" width="12" style="4" customWidth="1"/>
    <col min="7937" max="7937" width="11.25" style="4" customWidth="1"/>
    <col min="7938" max="7938" width="8.75" style="4" customWidth="1"/>
    <col min="7939" max="7939" width="9" style="4"/>
    <col min="7940" max="7943" width="9" style="4" hidden="1" customWidth="1"/>
    <col min="7944" max="7944" width="9.125" style="4" customWidth="1"/>
    <col min="7945" max="7945" width="9" style="4"/>
    <col min="7946" max="7946" width="9.125" style="4" customWidth="1"/>
    <col min="7947" max="8182" width="9" style="4"/>
    <col min="8183" max="8183" width="50.75" style="4" customWidth="1"/>
    <col min="8184" max="8184" width="14" style="4" customWidth="1"/>
    <col min="8185" max="8185" width="9" style="4" hidden="1" customWidth="1"/>
    <col min="8186" max="8186" width="12.125" style="4" customWidth="1"/>
    <col min="8187" max="8187" width="9" style="4" hidden="1" customWidth="1"/>
    <col min="8188" max="8188" width="8.875" style="4" customWidth="1"/>
    <col min="8189" max="8189" width="12.375" style="4" customWidth="1"/>
    <col min="8190" max="8190" width="12" style="4" customWidth="1"/>
    <col min="8191" max="8191" width="8.75" style="4" customWidth="1"/>
    <col min="8192" max="8192" width="12" style="4" customWidth="1"/>
    <col min="8193" max="8193" width="11.25" style="4" customWidth="1"/>
    <col min="8194" max="8194" width="8.75" style="4" customWidth="1"/>
    <col min="8195" max="8195" width="9" style="4"/>
    <col min="8196" max="8199" width="9" style="4" hidden="1" customWidth="1"/>
    <col min="8200" max="8200" width="9.125" style="4" customWidth="1"/>
    <col min="8201" max="8201" width="9" style="4"/>
    <col min="8202" max="8202" width="9.125" style="4" customWidth="1"/>
    <col min="8203" max="8438" width="9" style="4"/>
    <col min="8439" max="8439" width="50.75" style="4" customWidth="1"/>
    <col min="8440" max="8440" width="14" style="4" customWidth="1"/>
    <col min="8441" max="8441" width="9" style="4" hidden="1" customWidth="1"/>
    <col min="8442" max="8442" width="12.125" style="4" customWidth="1"/>
    <col min="8443" max="8443" width="9" style="4" hidden="1" customWidth="1"/>
    <col min="8444" max="8444" width="8.875" style="4" customWidth="1"/>
    <col min="8445" max="8445" width="12.375" style="4" customWidth="1"/>
    <col min="8446" max="8446" width="12" style="4" customWidth="1"/>
    <col min="8447" max="8447" width="8.75" style="4" customWidth="1"/>
    <col min="8448" max="8448" width="12" style="4" customWidth="1"/>
    <col min="8449" max="8449" width="11.25" style="4" customWidth="1"/>
    <col min="8450" max="8450" width="8.75" style="4" customWidth="1"/>
    <col min="8451" max="8451" width="9" style="4"/>
    <col min="8452" max="8455" width="9" style="4" hidden="1" customWidth="1"/>
    <col min="8456" max="8456" width="9.125" style="4" customWidth="1"/>
    <col min="8457" max="8457" width="9" style="4"/>
    <col min="8458" max="8458" width="9.125" style="4" customWidth="1"/>
    <col min="8459" max="8694" width="9" style="4"/>
    <col min="8695" max="8695" width="50.75" style="4" customWidth="1"/>
    <col min="8696" max="8696" width="14" style="4" customWidth="1"/>
    <col min="8697" max="8697" width="9" style="4" hidden="1" customWidth="1"/>
    <col min="8698" max="8698" width="12.125" style="4" customWidth="1"/>
    <col min="8699" max="8699" width="9" style="4" hidden="1" customWidth="1"/>
    <col min="8700" max="8700" width="8.875" style="4" customWidth="1"/>
    <col min="8701" max="8701" width="12.375" style="4" customWidth="1"/>
    <col min="8702" max="8702" width="12" style="4" customWidth="1"/>
    <col min="8703" max="8703" width="8.75" style="4" customWidth="1"/>
    <col min="8704" max="8704" width="12" style="4" customWidth="1"/>
    <col min="8705" max="8705" width="11.25" style="4" customWidth="1"/>
    <col min="8706" max="8706" width="8.75" style="4" customWidth="1"/>
    <col min="8707" max="8707" width="9" style="4"/>
    <col min="8708" max="8711" width="9" style="4" hidden="1" customWidth="1"/>
    <col min="8712" max="8712" width="9.125" style="4" customWidth="1"/>
    <col min="8713" max="8713" width="9" style="4"/>
    <col min="8714" max="8714" width="9.125" style="4" customWidth="1"/>
    <col min="8715" max="8950" width="9" style="4"/>
    <col min="8951" max="8951" width="50.75" style="4" customWidth="1"/>
    <col min="8952" max="8952" width="14" style="4" customWidth="1"/>
    <col min="8953" max="8953" width="9" style="4" hidden="1" customWidth="1"/>
    <col min="8954" max="8954" width="12.125" style="4" customWidth="1"/>
    <col min="8955" max="8955" width="9" style="4" hidden="1" customWidth="1"/>
    <col min="8956" max="8956" width="8.875" style="4" customWidth="1"/>
    <col min="8957" max="8957" width="12.375" style="4" customWidth="1"/>
    <col min="8958" max="8958" width="12" style="4" customWidth="1"/>
    <col min="8959" max="8959" width="8.75" style="4" customWidth="1"/>
    <col min="8960" max="8960" width="12" style="4" customWidth="1"/>
    <col min="8961" max="8961" width="11.25" style="4" customWidth="1"/>
    <col min="8962" max="8962" width="8.75" style="4" customWidth="1"/>
    <col min="8963" max="8963" width="9" style="4"/>
    <col min="8964" max="8967" width="9" style="4" hidden="1" customWidth="1"/>
    <col min="8968" max="8968" width="9.125" style="4" customWidth="1"/>
    <col min="8969" max="8969" width="9" style="4"/>
    <col min="8970" max="8970" width="9.125" style="4" customWidth="1"/>
    <col min="8971" max="9206" width="9" style="4"/>
    <col min="9207" max="9207" width="50.75" style="4" customWidth="1"/>
    <col min="9208" max="9208" width="14" style="4" customWidth="1"/>
    <col min="9209" max="9209" width="9" style="4" hidden="1" customWidth="1"/>
    <col min="9210" max="9210" width="12.125" style="4" customWidth="1"/>
    <col min="9211" max="9211" width="9" style="4" hidden="1" customWidth="1"/>
    <col min="9212" max="9212" width="8.875" style="4" customWidth="1"/>
    <col min="9213" max="9213" width="12.375" style="4" customWidth="1"/>
    <col min="9214" max="9214" width="12" style="4" customWidth="1"/>
    <col min="9215" max="9215" width="8.75" style="4" customWidth="1"/>
    <col min="9216" max="9216" width="12" style="4" customWidth="1"/>
    <col min="9217" max="9217" width="11.25" style="4" customWidth="1"/>
    <col min="9218" max="9218" width="8.75" style="4" customWidth="1"/>
    <col min="9219" max="9219" width="9" style="4"/>
    <col min="9220" max="9223" width="9" style="4" hidden="1" customWidth="1"/>
    <col min="9224" max="9224" width="9.125" style="4" customWidth="1"/>
    <col min="9225" max="9225" width="9" style="4"/>
    <col min="9226" max="9226" width="9.125" style="4" customWidth="1"/>
    <col min="9227" max="9462" width="9" style="4"/>
    <col min="9463" max="9463" width="50.75" style="4" customWidth="1"/>
    <col min="9464" max="9464" width="14" style="4" customWidth="1"/>
    <col min="9465" max="9465" width="9" style="4" hidden="1" customWidth="1"/>
    <col min="9466" max="9466" width="12.125" style="4" customWidth="1"/>
    <col min="9467" max="9467" width="9" style="4" hidden="1" customWidth="1"/>
    <col min="9468" max="9468" width="8.875" style="4" customWidth="1"/>
    <col min="9469" max="9469" width="12.375" style="4" customWidth="1"/>
    <col min="9470" max="9470" width="12" style="4" customWidth="1"/>
    <col min="9471" max="9471" width="8.75" style="4" customWidth="1"/>
    <col min="9472" max="9472" width="12" style="4" customWidth="1"/>
    <col min="9473" max="9473" width="11.25" style="4" customWidth="1"/>
    <col min="9474" max="9474" width="8.75" style="4" customWidth="1"/>
    <col min="9475" max="9475" width="9" style="4"/>
    <col min="9476" max="9479" width="9" style="4" hidden="1" customWidth="1"/>
    <col min="9480" max="9480" width="9.125" style="4" customWidth="1"/>
    <col min="9481" max="9481" width="9" style="4"/>
    <col min="9482" max="9482" width="9.125" style="4" customWidth="1"/>
    <col min="9483" max="9718" width="9" style="4"/>
    <col min="9719" max="9719" width="50.75" style="4" customWidth="1"/>
    <col min="9720" max="9720" width="14" style="4" customWidth="1"/>
    <col min="9721" max="9721" width="9" style="4" hidden="1" customWidth="1"/>
    <col min="9722" max="9722" width="12.125" style="4" customWidth="1"/>
    <col min="9723" max="9723" width="9" style="4" hidden="1" customWidth="1"/>
    <col min="9724" max="9724" width="8.875" style="4" customWidth="1"/>
    <col min="9725" max="9725" width="12.375" style="4" customWidth="1"/>
    <col min="9726" max="9726" width="12" style="4" customWidth="1"/>
    <col min="9727" max="9727" width="8.75" style="4" customWidth="1"/>
    <col min="9728" max="9728" width="12" style="4" customWidth="1"/>
    <col min="9729" max="9729" width="11.25" style="4" customWidth="1"/>
    <col min="9730" max="9730" width="8.75" style="4" customWidth="1"/>
    <col min="9731" max="9731" width="9" style="4"/>
    <col min="9732" max="9735" width="9" style="4" hidden="1" customWidth="1"/>
    <col min="9736" max="9736" width="9.125" style="4" customWidth="1"/>
    <col min="9737" max="9737" width="9" style="4"/>
    <col min="9738" max="9738" width="9.125" style="4" customWidth="1"/>
    <col min="9739" max="9974" width="9" style="4"/>
    <col min="9975" max="9975" width="50.75" style="4" customWidth="1"/>
    <col min="9976" max="9976" width="14" style="4" customWidth="1"/>
    <col min="9977" max="9977" width="9" style="4" hidden="1" customWidth="1"/>
    <col min="9978" max="9978" width="12.125" style="4" customWidth="1"/>
    <col min="9979" max="9979" width="9" style="4" hidden="1" customWidth="1"/>
    <col min="9980" max="9980" width="8.875" style="4" customWidth="1"/>
    <col min="9981" max="9981" width="12.375" style="4" customWidth="1"/>
    <col min="9982" max="9982" width="12" style="4" customWidth="1"/>
    <col min="9983" max="9983" width="8.75" style="4" customWidth="1"/>
    <col min="9984" max="9984" width="12" style="4" customWidth="1"/>
    <col min="9985" max="9985" width="11.25" style="4" customWidth="1"/>
    <col min="9986" max="9986" width="8.75" style="4" customWidth="1"/>
    <col min="9987" max="9987" width="9" style="4"/>
    <col min="9988" max="9991" width="9" style="4" hidden="1" customWidth="1"/>
    <col min="9992" max="9992" width="9.125" style="4" customWidth="1"/>
    <col min="9993" max="9993" width="9" style="4"/>
    <col min="9994" max="9994" width="9.125" style="4" customWidth="1"/>
    <col min="9995" max="10230" width="9" style="4"/>
    <col min="10231" max="10231" width="50.75" style="4" customWidth="1"/>
    <col min="10232" max="10232" width="14" style="4" customWidth="1"/>
    <col min="10233" max="10233" width="9" style="4" hidden="1" customWidth="1"/>
    <col min="10234" max="10234" width="12.125" style="4" customWidth="1"/>
    <col min="10235" max="10235" width="9" style="4" hidden="1" customWidth="1"/>
    <col min="10236" max="10236" width="8.875" style="4" customWidth="1"/>
    <col min="10237" max="10237" width="12.375" style="4" customWidth="1"/>
    <col min="10238" max="10238" width="12" style="4" customWidth="1"/>
    <col min="10239" max="10239" width="8.75" style="4" customWidth="1"/>
    <col min="10240" max="10240" width="12" style="4" customWidth="1"/>
    <col min="10241" max="10241" width="11.25" style="4" customWidth="1"/>
    <col min="10242" max="10242" width="8.75" style="4" customWidth="1"/>
    <col min="10243" max="10243" width="9" style="4"/>
    <col min="10244" max="10247" width="9" style="4" hidden="1" customWidth="1"/>
    <col min="10248" max="10248" width="9.125" style="4" customWidth="1"/>
    <col min="10249" max="10249" width="9" style="4"/>
    <col min="10250" max="10250" width="9.125" style="4" customWidth="1"/>
    <col min="10251" max="10486" width="9" style="4"/>
    <col min="10487" max="10487" width="50.75" style="4" customWidth="1"/>
    <col min="10488" max="10488" width="14" style="4" customWidth="1"/>
    <col min="10489" max="10489" width="9" style="4" hidden="1" customWidth="1"/>
    <col min="10490" max="10490" width="12.125" style="4" customWidth="1"/>
    <col min="10491" max="10491" width="9" style="4" hidden="1" customWidth="1"/>
    <col min="10492" max="10492" width="8.875" style="4" customWidth="1"/>
    <col min="10493" max="10493" width="12.375" style="4" customWidth="1"/>
    <col min="10494" max="10494" width="12" style="4" customWidth="1"/>
    <col min="10495" max="10495" width="8.75" style="4" customWidth="1"/>
    <col min="10496" max="10496" width="12" style="4" customWidth="1"/>
    <col min="10497" max="10497" width="11.25" style="4" customWidth="1"/>
    <col min="10498" max="10498" width="8.75" style="4" customWidth="1"/>
    <col min="10499" max="10499" width="9" style="4"/>
    <col min="10500" max="10503" width="9" style="4" hidden="1" customWidth="1"/>
    <col min="10504" max="10504" width="9.125" style="4" customWidth="1"/>
    <col min="10505" max="10505" width="9" style="4"/>
    <col min="10506" max="10506" width="9.125" style="4" customWidth="1"/>
    <col min="10507" max="10742" width="9" style="4"/>
    <col min="10743" max="10743" width="50.75" style="4" customWidth="1"/>
    <col min="10744" max="10744" width="14" style="4" customWidth="1"/>
    <col min="10745" max="10745" width="9" style="4" hidden="1" customWidth="1"/>
    <col min="10746" max="10746" width="12.125" style="4" customWidth="1"/>
    <col min="10747" max="10747" width="9" style="4" hidden="1" customWidth="1"/>
    <col min="10748" max="10748" width="8.875" style="4" customWidth="1"/>
    <col min="10749" max="10749" width="12.375" style="4" customWidth="1"/>
    <col min="10750" max="10750" width="12" style="4" customWidth="1"/>
    <col min="10751" max="10751" width="8.75" style="4" customWidth="1"/>
    <col min="10752" max="10752" width="12" style="4" customWidth="1"/>
    <col min="10753" max="10753" width="11.25" style="4" customWidth="1"/>
    <col min="10754" max="10754" width="8.75" style="4" customWidth="1"/>
    <col min="10755" max="10755" width="9" style="4"/>
    <col min="10756" max="10759" width="9" style="4" hidden="1" customWidth="1"/>
    <col min="10760" max="10760" width="9.125" style="4" customWidth="1"/>
    <col min="10761" max="10761" width="9" style="4"/>
    <col min="10762" max="10762" width="9.125" style="4" customWidth="1"/>
    <col min="10763" max="10998" width="9" style="4"/>
    <col min="10999" max="10999" width="50.75" style="4" customWidth="1"/>
    <col min="11000" max="11000" width="14" style="4" customWidth="1"/>
    <col min="11001" max="11001" width="9" style="4" hidden="1" customWidth="1"/>
    <col min="11002" max="11002" width="12.125" style="4" customWidth="1"/>
    <col min="11003" max="11003" width="9" style="4" hidden="1" customWidth="1"/>
    <col min="11004" max="11004" width="8.875" style="4" customWidth="1"/>
    <col min="11005" max="11005" width="12.375" style="4" customWidth="1"/>
    <col min="11006" max="11006" width="12" style="4" customWidth="1"/>
    <col min="11007" max="11007" width="8.75" style="4" customWidth="1"/>
    <col min="11008" max="11008" width="12" style="4" customWidth="1"/>
    <col min="11009" max="11009" width="11.25" style="4" customWidth="1"/>
    <col min="11010" max="11010" width="8.75" style="4" customWidth="1"/>
    <col min="11011" max="11011" width="9" style="4"/>
    <col min="11012" max="11015" width="9" style="4" hidden="1" customWidth="1"/>
    <col min="11016" max="11016" width="9.125" style="4" customWidth="1"/>
    <col min="11017" max="11017" width="9" style="4"/>
    <col min="11018" max="11018" width="9.125" style="4" customWidth="1"/>
    <col min="11019" max="11254" width="9" style="4"/>
    <col min="11255" max="11255" width="50.75" style="4" customWidth="1"/>
    <col min="11256" max="11256" width="14" style="4" customWidth="1"/>
    <col min="11257" max="11257" width="9" style="4" hidden="1" customWidth="1"/>
    <col min="11258" max="11258" width="12.125" style="4" customWidth="1"/>
    <col min="11259" max="11259" width="9" style="4" hidden="1" customWidth="1"/>
    <col min="11260" max="11260" width="8.875" style="4" customWidth="1"/>
    <col min="11261" max="11261" width="12.375" style="4" customWidth="1"/>
    <col min="11262" max="11262" width="12" style="4" customWidth="1"/>
    <col min="11263" max="11263" width="8.75" style="4" customWidth="1"/>
    <col min="11264" max="11264" width="12" style="4" customWidth="1"/>
    <col min="11265" max="11265" width="11.25" style="4" customWidth="1"/>
    <col min="11266" max="11266" width="8.75" style="4" customWidth="1"/>
    <col min="11267" max="11267" width="9" style="4"/>
    <col min="11268" max="11271" width="9" style="4" hidden="1" customWidth="1"/>
    <col min="11272" max="11272" width="9.125" style="4" customWidth="1"/>
    <col min="11273" max="11273" width="9" style="4"/>
    <col min="11274" max="11274" width="9.125" style="4" customWidth="1"/>
    <col min="11275" max="11510" width="9" style="4"/>
    <col min="11511" max="11511" width="50.75" style="4" customWidth="1"/>
    <col min="11512" max="11512" width="14" style="4" customWidth="1"/>
    <col min="11513" max="11513" width="9" style="4" hidden="1" customWidth="1"/>
    <col min="11514" max="11514" width="12.125" style="4" customWidth="1"/>
    <col min="11515" max="11515" width="9" style="4" hidden="1" customWidth="1"/>
    <col min="11516" max="11516" width="8.875" style="4" customWidth="1"/>
    <col min="11517" max="11517" width="12.375" style="4" customWidth="1"/>
    <col min="11518" max="11518" width="12" style="4" customWidth="1"/>
    <col min="11519" max="11519" width="8.75" style="4" customWidth="1"/>
    <col min="11520" max="11520" width="12" style="4" customWidth="1"/>
    <col min="11521" max="11521" width="11.25" style="4" customWidth="1"/>
    <col min="11522" max="11522" width="8.75" style="4" customWidth="1"/>
    <col min="11523" max="11523" width="9" style="4"/>
    <col min="11524" max="11527" width="9" style="4" hidden="1" customWidth="1"/>
    <col min="11528" max="11528" width="9.125" style="4" customWidth="1"/>
    <col min="11529" max="11529" width="9" style="4"/>
    <col min="11530" max="11530" width="9.125" style="4" customWidth="1"/>
    <col min="11531" max="11766" width="9" style="4"/>
    <col min="11767" max="11767" width="50.75" style="4" customWidth="1"/>
    <col min="11768" max="11768" width="14" style="4" customWidth="1"/>
    <col min="11769" max="11769" width="9" style="4" hidden="1" customWidth="1"/>
    <col min="11770" max="11770" width="12.125" style="4" customWidth="1"/>
    <col min="11771" max="11771" width="9" style="4" hidden="1" customWidth="1"/>
    <col min="11772" max="11772" width="8.875" style="4" customWidth="1"/>
    <col min="11773" max="11773" width="12.375" style="4" customWidth="1"/>
    <col min="11774" max="11774" width="12" style="4" customWidth="1"/>
    <col min="11775" max="11775" width="8.75" style="4" customWidth="1"/>
    <col min="11776" max="11776" width="12" style="4" customWidth="1"/>
    <col min="11777" max="11777" width="11.25" style="4" customWidth="1"/>
    <col min="11778" max="11778" width="8.75" style="4" customWidth="1"/>
    <col min="11779" max="11779" width="9" style="4"/>
    <col min="11780" max="11783" width="9" style="4" hidden="1" customWidth="1"/>
    <col min="11784" max="11784" width="9.125" style="4" customWidth="1"/>
    <col min="11785" max="11785" width="9" style="4"/>
    <col min="11786" max="11786" width="9.125" style="4" customWidth="1"/>
    <col min="11787" max="12022" width="9" style="4"/>
    <col min="12023" max="12023" width="50.75" style="4" customWidth="1"/>
    <col min="12024" max="12024" width="14" style="4" customWidth="1"/>
    <col min="12025" max="12025" width="9" style="4" hidden="1" customWidth="1"/>
    <col min="12026" max="12026" width="12.125" style="4" customWidth="1"/>
    <col min="12027" max="12027" width="9" style="4" hidden="1" customWidth="1"/>
    <col min="12028" max="12028" width="8.875" style="4" customWidth="1"/>
    <col min="12029" max="12029" width="12.375" style="4" customWidth="1"/>
    <col min="12030" max="12030" width="12" style="4" customWidth="1"/>
    <col min="12031" max="12031" width="8.75" style="4" customWidth="1"/>
    <col min="12032" max="12032" width="12" style="4" customWidth="1"/>
    <col min="12033" max="12033" width="11.25" style="4" customWidth="1"/>
    <col min="12034" max="12034" width="8.75" style="4" customWidth="1"/>
    <col min="12035" max="12035" width="9" style="4"/>
    <col min="12036" max="12039" width="9" style="4" hidden="1" customWidth="1"/>
    <col min="12040" max="12040" width="9.125" style="4" customWidth="1"/>
    <col min="12041" max="12041" width="9" style="4"/>
    <col min="12042" max="12042" width="9.125" style="4" customWidth="1"/>
    <col min="12043" max="12278" width="9" style="4"/>
    <col min="12279" max="12279" width="50.75" style="4" customWidth="1"/>
    <col min="12280" max="12280" width="14" style="4" customWidth="1"/>
    <col min="12281" max="12281" width="9" style="4" hidden="1" customWidth="1"/>
    <col min="12282" max="12282" width="12.125" style="4" customWidth="1"/>
    <col min="12283" max="12283" width="9" style="4" hidden="1" customWidth="1"/>
    <col min="12284" max="12284" width="8.875" style="4" customWidth="1"/>
    <col min="12285" max="12285" width="12.375" style="4" customWidth="1"/>
    <col min="12286" max="12286" width="12" style="4" customWidth="1"/>
    <col min="12287" max="12287" width="8.75" style="4" customWidth="1"/>
    <col min="12288" max="12288" width="12" style="4" customWidth="1"/>
    <col min="12289" max="12289" width="11.25" style="4" customWidth="1"/>
    <col min="12290" max="12290" width="8.75" style="4" customWidth="1"/>
    <col min="12291" max="12291" width="9" style="4"/>
    <col min="12292" max="12295" width="9" style="4" hidden="1" customWidth="1"/>
    <col min="12296" max="12296" width="9.125" style="4" customWidth="1"/>
    <col min="12297" max="12297" width="9" style="4"/>
    <col min="12298" max="12298" width="9.125" style="4" customWidth="1"/>
    <col min="12299" max="12534" width="9" style="4"/>
    <col min="12535" max="12535" width="50.75" style="4" customWidth="1"/>
    <col min="12536" max="12536" width="14" style="4" customWidth="1"/>
    <col min="12537" max="12537" width="9" style="4" hidden="1" customWidth="1"/>
    <col min="12538" max="12538" width="12.125" style="4" customWidth="1"/>
    <col min="12539" max="12539" width="9" style="4" hidden="1" customWidth="1"/>
    <col min="12540" max="12540" width="8.875" style="4" customWidth="1"/>
    <col min="12541" max="12541" width="12.375" style="4" customWidth="1"/>
    <col min="12542" max="12542" width="12" style="4" customWidth="1"/>
    <col min="12543" max="12543" width="8.75" style="4" customWidth="1"/>
    <col min="12544" max="12544" width="12" style="4" customWidth="1"/>
    <col min="12545" max="12545" width="11.25" style="4" customWidth="1"/>
    <col min="12546" max="12546" width="8.75" style="4" customWidth="1"/>
    <col min="12547" max="12547" width="9" style="4"/>
    <col min="12548" max="12551" width="9" style="4" hidden="1" customWidth="1"/>
    <col min="12552" max="12552" width="9.125" style="4" customWidth="1"/>
    <col min="12553" max="12553" width="9" style="4"/>
    <col min="12554" max="12554" width="9.125" style="4" customWidth="1"/>
    <col min="12555" max="12790" width="9" style="4"/>
    <col min="12791" max="12791" width="50.75" style="4" customWidth="1"/>
    <col min="12792" max="12792" width="14" style="4" customWidth="1"/>
    <col min="12793" max="12793" width="9" style="4" hidden="1" customWidth="1"/>
    <col min="12794" max="12794" width="12.125" style="4" customWidth="1"/>
    <col min="12795" max="12795" width="9" style="4" hidden="1" customWidth="1"/>
    <col min="12796" max="12796" width="8.875" style="4" customWidth="1"/>
    <col min="12797" max="12797" width="12.375" style="4" customWidth="1"/>
    <col min="12798" max="12798" width="12" style="4" customWidth="1"/>
    <col min="12799" max="12799" width="8.75" style="4" customWidth="1"/>
    <col min="12800" max="12800" width="12" style="4" customWidth="1"/>
    <col min="12801" max="12801" width="11.25" style="4" customWidth="1"/>
    <col min="12802" max="12802" width="8.75" style="4" customWidth="1"/>
    <col min="12803" max="12803" width="9" style="4"/>
    <col min="12804" max="12807" width="9" style="4" hidden="1" customWidth="1"/>
    <col min="12808" max="12808" width="9.125" style="4" customWidth="1"/>
    <col min="12809" max="12809" width="9" style="4"/>
    <col min="12810" max="12810" width="9.125" style="4" customWidth="1"/>
    <col min="12811" max="13046" width="9" style="4"/>
    <col min="13047" max="13047" width="50.75" style="4" customWidth="1"/>
    <col min="13048" max="13048" width="14" style="4" customWidth="1"/>
    <col min="13049" max="13049" width="9" style="4" hidden="1" customWidth="1"/>
    <col min="13050" max="13050" width="12.125" style="4" customWidth="1"/>
    <col min="13051" max="13051" width="9" style="4" hidden="1" customWidth="1"/>
    <col min="13052" max="13052" width="8.875" style="4" customWidth="1"/>
    <col min="13053" max="13053" width="12.375" style="4" customWidth="1"/>
    <col min="13054" max="13054" width="12" style="4" customWidth="1"/>
    <col min="13055" max="13055" width="8.75" style="4" customWidth="1"/>
    <col min="13056" max="13056" width="12" style="4" customWidth="1"/>
    <col min="13057" max="13057" width="11.25" style="4" customWidth="1"/>
    <col min="13058" max="13058" width="8.75" style="4" customWidth="1"/>
    <col min="13059" max="13059" width="9" style="4"/>
    <col min="13060" max="13063" width="9" style="4" hidden="1" customWidth="1"/>
    <col min="13064" max="13064" width="9.125" style="4" customWidth="1"/>
    <col min="13065" max="13065" width="9" style="4"/>
    <col min="13066" max="13066" width="9.125" style="4" customWidth="1"/>
    <col min="13067" max="13302" width="9" style="4"/>
    <col min="13303" max="13303" width="50.75" style="4" customWidth="1"/>
    <col min="13304" max="13304" width="14" style="4" customWidth="1"/>
    <col min="13305" max="13305" width="9" style="4" hidden="1" customWidth="1"/>
    <col min="13306" max="13306" width="12.125" style="4" customWidth="1"/>
    <col min="13307" max="13307" width="9" style="4" hidden="1" customWidth="1"/>
    <col min="13308" max="13308" width="8.875" style="4" customWidth="1"/>
    <col min="13309" max="13309" width="12.375" style="4" customWidth="1"/>
    <col min="13310" max="13310" width="12" style="4" customWidth="1"/>
    <col min="13311" max="13311" width="8.75" style="4" customWidth="1"/>
    <col min="13312" max="13312" width="12" style="4" customWidth="1"/>
    <col min="13313" max="13313" width="11.25" style="4" customWidth="1"/>
    <col min="13314" max="13314" width="8.75" style="4" customWidth="1"/>
    <col min="13315" max="13315" width="9" style="4"/>
    <col min="13316" max="13319" width="9" style="4" hidden="1" customWidth="1"/>
    <col min="13320" max="13320" width="9.125" style="4" customWidth="1"/>
    <col min="13321" max="13321" width="9" style="4"/>
    <col min="13322" max="13322" width="9.125" style="4" customWidth="1"/>
    <col min="13323" max="13558" width="9" style="4"/>
    <col min="13559" max="13559" width="50.75" style="4" customWidth="1"/>
    <col min="13560" max="13560" width="14" style="4" customWidth="1"/>
    <col min="13561" max="13561" width="9" style="4" hidden="1" customWidth="1"/>
    <col min="13562" max="13562" width="12.125" style="4" customWidth="1"/>
    <col min="13563" max="13563" width="9" style="4" hidden="1" customWidth="1"/>
    <col min="13564" max="13564" width="8.875" style="4" customWidth="1"/>
    <col min="13565" max="13565" width="12.375" style="4" customWidth="1"/>
    <col min="13566" max="13566" width="12" style="4" customWidth="1"/>
    <col min="13567" max="13567" width="8.75" style="4" customWidth="1"/>
    <col min="13568" max="13568" width="12" style="4" customWidth="1"/>
    <col min="13569" max="13569" width="11.25" style="4" customWidth="1"/>
    <col min="13570" max="13570" width="8.75" style="4" customWidth="1"/>
    <col min="13571" max="13571" width="9" style="4"/>
    <col min="13572" max="13575" width="9" style="4" hidden="1" customWidth="1"/>
    <col min="13576" max="13576" width="9.125" style="4" customWidth="1"/>
    <col min="13577" max="13577" width="9" style="4"/>
    <col min="13578" max="13578" width="9.125" style="4" customWidth="1"/>
    <col min="13579" max="13814" width="9" style="4"/>
    <col min="13815" max="13815" width="50.75" style="4" customWidth="1"/>
    <col min="13816" max="13816" width="14" style="4" customWidth="1"/>
    <col min="13817" max="13817" width="9" style="4" hidden="1" customWidth="1"/>
    <col min="13818" max="13818" width="12.125" style="4" customWidth="1"/>
    <col min="13819" max="13819" width="9" style="4" hidden="1" customWidth="1"/>
    <col min="13820" max="13820" width="8.875" style="4" customWidth="1"/>
    <col min="13821" max="13821" width="12.375" style="4" customWidth="1"/>
    <col min="13822" max="13822" width="12" style="4" customWidth="1"/>
    <col min="13823" max="13823" width="8.75" style="4" customWidth="1"/>
    <col min="13824" max="13824" width="12" style="4" customWidth="1"/>
    <col min="13825" max="13825" width="11.25" style="4" customWidth="1"/>
    <col min="13826" max="13826" width="8.75" style="4" customWidth="1"/>
    <col min="13827" max="13827" width="9" style="4"/>
    <col min="13828" max="13831" width="9" style="4" hidden="1" customWidth="1"/>
    <col min="13832" max="13832" width="9.125" style="4" customWidth="1"/>
    <col min="13833" max="13833" width="9" style="4"/>
    <col min="13834" max="13834" width="9.125" style="4" customWidth="1"/>
    <col min="13835" max="14070" width="9" style="4"/>
    <col min="14071" max="14071" width="50.75" style="4" customWidth="1"/>
    <col min="14072" max="14072" width="14" style="4" customWidth="1"/>
    <col min="14073" max="14073" width="9" style="4" hidden="1" customWidth="1"/>
    <col min="14074" max="14074" width="12.125" style="4" customWidth="1"/>
    <col min="14075" max="14075" width="9" style="4" hidden="1" customWidth="1"/>
    <col min="14076" max="14076" width="8.875" style="4" customWidth="1"/>
    <col min="14077" max="14077" width="12.375" style="4" customWidth="1"/>
    <col min="14078" max="14078" width="12" style="4" customWidth="1"/>
    <col min="14079" max="14079" width="8.75" style="4" customWidth="1"/>
    <col min="14080" max="14080" width="12" style="4" customWidth="1"/>
    <col min="14081" max="14081" width="11.25" style="4" customWidth="1"/>
    <col min="14082" max="14082" width="8.75" style="4" customWidth="1"/>
    <col min="14083" max="14083" width="9" style="4"/>
    <col min="14084" max="14087" width="9" style="4" hidden="1" customWidth="1"/>
    <col min="14088" max="14088" width="9.125" style="4" customWidth="1"/>
    <col min="14089" max="14089" width="9" style="4"/>
    <col min="14090" max="14090" width="9.125" style="4" customWidth="1"/>
    <col min="14091" max="14326" width="9" style="4"/>
    <col min="14327" max="14327" width="50.75" style="4" customWidth="1"/>
    <col min="14328" max="14328" width="14" style="4" customWidth="1"/>
    <col min="14329" max="14329" width="9" style="4" hidden="1" customWidth="1"/>
    <col min="14330" max="14330" width="12.125" style="4" customWidth="1"/>
    <col min="14331" max="14331" width="9" style="4" hidden="1" customWidth="1"/>
    <col min="14332" max="14332" width="8.875" style="4" customWidth="1"/>
    <col min="14333" max="14333" width="12.375" style="4" customWidth="1"/>
    <col min="14334" max="14334" width="12" style="4" customWidth="1"/>
    <col min="14335" max="14335" width="8.75" style="4" customWidth="1"/>
    <col min="14336" max="14336" width="12" style="4" customWidth="1"/>
    <col min="14337" max="14337" width="11.25" style="4" customWidth="1"/>
    <col min="14338" max="14338" width="8.75" style="4" customWidth="1"/>
    <col min="14339" max="14339" width="9" style="4"/>
    <col min="14340" max="14343" width="9" style="4" hidden="1" customWidth="1"/>
    <col min="14344" max="14344" width="9.125" style="4" customWidth="1"/>
    <col min="14345" max="14345" width="9" style="4"/>
    <col min="14346" max="14346" width="9.125" style="4" customWidth="1"/>
    <col min="14347" max="14582" width="9" style="4"/>
    <col min="14583" max="14583" width="50.75" style="4" customWidth="1"/>
    <col min="14584" max="14584" width="14" style="4" customWidth="1"/>
    <col min="14585" max="14585" width="9" style="4" hidden="1" customWidth="1"/>
    <col min="14586" max="14586" width="12.125" style="4" customWidth="1"/>
    <col min="14587" max="14587" width="9" style="4" hidden="1" customWidth="1"/>
    <col min="14588" max="14588" width="8.875" style="4" customWidth="1"/>
    <col min="14589" max="14589" width="12.375" style="4" customWidth="1"/>
    <col min="14590" max="14590" width="12" style="4" customWidth="1"/>
    <col min="14591" max="14591" width="8.75" style="4" customWidth="1"/>
    <col min="14592" max="14592" width="12" style="4" customWidth="1"/>
    <col min="14593" max="14593" width="11.25" style="4" customWidth="1"/>
    <col min="14594" max="14594" width="8.75" style="4" customWidth="1"/>
    <col min="14595" max="14595" width="9" style="4"/>
    <col min="14596" max="14599" width="9" style="4" hidden="1" customWidth="1"/>
    <col min="14600" max="14600" width="9.125" style="4" customWidth="1"/>
    <col min="14601" max="14601" width="9" style="4"/>
    <col min="14602" max="14602" width="9.125" style="4" customWidth="1"/>
    <col min="14603" max="14838" width="9" style="4"/>
    <col min="14839" max="14839" width="50.75" style="4" customWidth="1"/>
    <col min="14840" max="14840" width="14" style="4" customWidth="1"/>
    <col min="14841" max="14841" width="9" style="4" hidden="1" customWidth="1"/>
    <col min="14842" max="14842" width="12.125" style="4" customWidth="1"/>
    <col min="14843" max="14843" width="9" style="4" hidden="1" customWidth="1"/>
    <col min="14844" max="14844" width="8.875" style="4" customWidth="1"/>
    <col min="14845" max="14845" width="12.375" style="4" customWidth="1"/>
    <col min="14846" max="14846" width="12" style="4" customWidth="1"/>
    <col min="14847" max="14847" width="8.75" style="4" customWidth="1"/>
    <col min="14848" max="14848" width="12" style="4" customWidth="1"/>
    <col min="14849" max="14849" width="11.25" style="4" customWidth="1"/>
    <col min="14850" max="14850" width="8.75" style="4" customWidth="1"/>
    <col min="14851" max="14851" width="9" style="4"/>
    <col min="14852" max="14855" width="9" style="4" hidden="1" customWidth="1"/>
    <col min="14856" max="14856" width="9.125" style="4" customWidth="1"/>
    <col min="14857" max="14857" width="9" style="4"/>
    <col min="14858" max="14858" width="9.125" style="4" customWidth="1"/>
    <col min="14859" max="15094" width="9" style="4"/>
    <col min="15095" max="15095" width="50.75" style="4" customWidth="1"/>
    <col min="15096" max="15096" width="14" style="4" customWidth="1"/>
    <col min="15097" max="15097" width="9" style="4" hidden="1" customWidth="1"/>
    <col min="15098" max="15098" width="12.125" style="4" customWidth="1"/>
    <col min="15099" max="15099" width="9" style="4" hidden="1" customWidth="1"/>
    <col min="15100" max="15100" width="8.875" style="4" customWidth="1"/>
    <col min="15101" max="15101" width="12.375" style="4" customWidth="1"/>
    <col min="15102" max="15102" width="12" style="4" customWidth="1"/>
    <col min="15103" max="15103" width="8.75" style="4" customWidth="1"/>
    <col min="15104" max="15104" width="12" style="4" customWidth="1"/>
    <col min="15105" max="15105" width="11.25" style="4" customWidth="1"/>
    <col min="15106" max="15106" width="8.75" style="4" customWidth="1"/>
    <col min="15107" max="15107" width="9" style="4"/>
    <col min="15108" max="15111" width="9" style="4" hidden="1" customWidth="1"/>
    <col min="15112" max="15112" width="9.125" style="4" customWidth="1"/>
    <col min="15113" max="15113" width="9" style="4"/>
    <col min="15114" max="15114" width="9.125" style="4" customWidth="1"/>
    <col min="15115" max="15350" width="9" style="4"/>
    <col min="15351" max="15351" width="50.75" style="4" customWidth="1"/>
    <col min="15352" max="15352" width="14" style="4" customWidth="1"/>
    <col min="15353" max="15353" width="9" style="4" hidden="1" customWidth="1"/>
    <col min="15354" max="15354" width="12.125" style="4" customWidth="1"/>
    <col min="15355" max="15355" width="9" style="4" hidden="1" customWidth="1"/>
    <col min="15356" max="15356" width="8.875" style="4" customWidth="1"/>
    <col min="15357" max="15357" width="12.375" style="4" customWidth="1"/>
    <col min="15358" max="15358" width="12" style="4" customWidth="1"/>
    <col min="15359" max="15359" width="8.75" style="4" customWidth="1"/>
    <col min="15360" max="15360" width="12" style="4" customWidth="1"/>
    <col min="15361" max="15361" width="11.25" style="4" customWidth="1"/>
    <col min="15362" max="15362" width="8.75" style="4" customWidth="1"/>
    <col min="15363" max="15363" width="9" style="4"/>
    <col min="15364" max="15367" width="9" style="4" hidden="1" customWidth="1"/>
    <col min="15368" max="15368" width="9.125" style="4" customWidth="1"/>
    <col min="15369" max="15369" width="9" style="4"/>
    <col min="15370" max="15370" width="9.125" style="4" customWidth="1"/>
    <col min="15371" max="15606" width="9" style="4"/>
    <col min="15607" max="15607" width="50.75" style="4" customWidth="1"/>
    <col min="15608" max="15608" width="14" style="4" customWidth="1"/>
    <col min="15609" max="15609" width="9" style="4" hidden="1" customWidth="1"/>
    <col min="15610" max="15610" width="12.125" style="4" customWidth="1"/>
    <col min="15611" max="15611" width="9" style="4" hidden="1" customWidth="1"/>
    <col min="15612" max="15612" width="8.875" style="4" customWidth="1"/>
    <col min="15613" max="15613" width="12.375" style="4" customWidth="1"/>
    <col min="15614" max="15614" width="12" style="4" customWidth="1"/>
    <col min="15615" max="15615" width="8.75" style="4" customWidth="1"/>
    <col min="15616" max="15616" width="12" style="4" customWidth="1"/>
    <col min="15617" max="15617" width="11.25" style="4" customWidth="1"/>
    <col min="15618" max="15618" width="8.75" style="4" customWidth="1"/>
    <col min="15619" max="15619" width="9" style="4"/>
    <col min="15620" max="15623" width="9" style="4" hidden="1" customWidth="1"/>
    <col min="15624" max="15624" width="9.125" style="4" customWidth="1"/>
    <col min="15625" max="15625" width="9" style="4"/>
    <col min="15626" max="15626" width="9.125" style="4" customWidth="1"/>
    <col min="15627" max="15862" width="9" style="4"/>
    <col min="15863" max="15863" width="50.75" style="4" customWidth="1"/>
    <col min="15864" max="15864" width="14" style="4" customWidth="1"/>
    <col min="15865" max="15865" width="9" style="4" hidden="1" customWidth="1"/>
    <col min="15866" max="15866" width="12.125" style="4" customWidth="1"/>
    <col min="15867" max="15867" width="9" style="4" hidden="1" customWidth="1"/>
    <col min="15868" max="15868" width="8.875" style="4" customWidth="1"/>
    <col min="15869" max="15869" width="12.375" style="4" customWidth="1"/>
    <col min="15870" max="15870" width="12" style="4" customWidth="1"/>
    <col min="15871" max="15871" width="8.75" style="4" customWidth="1"/>
    <col min="15872" max="15872" width="12" style="4" customWidth="1"/>
    <col min="15873" max="15873" width="11.25" style="4" customWidth="1"/>
    <col min="15874" max="15874" width="8.75" style="4" customWidth="1"/>
    <col min="15875" max="15875" width="9" style="4"/>
    <col min="15876" max="15879" width="9" style="4" hidden="1" customWidth="1"/>
    <col min="15880" max="15880" width="9.125" style="4" customWidth="1"/>
    <col min="15881" max="15881" width="9" style="4"/>
    <col min="15882" max="15882" width="9.125" style="4" customWidth="1"/>
    <col min="15883" max="16118" width="9" style="4"/>
    <col min="16119" max="16119" width="50.75" style="4" customWidth="1"/>
    <col min="16120" max="16120" width="14" style="4" customWidth="1"/>
    <col min="16121" max="16121" width="9" style="4" hidden="1" customWidth="1"/>
    <col min="16122" max="16122" width="12.125" style="4" customWidth="1"/>
    <col min="16123" max="16123" width="9" style="4" hidden="1" customWidth="1"/>
    <col min="16124" max="16124" width="8.875" style="4" customWidth="1"/>
    <col min="16125" max="16125" width="12.375" style="4" customWidth="1"/>
    <col min="16126" max="16126" width="12" style="4" customWidth="1"/>
    <col min="16127" max="16127" width="8.75" style="4" customWidth="1"/>
    <col min="16128" max="16128" width="12" style="4" customWidth="1"/>
    <col min="16129" max="16129" width="11.25" style="4" customWidth="1"/>
    <col min="16130" max="16130" width="8.75" style="4" customWidth="1"/>
    <col min="16131" max="16131" width="9" style="4"/>
    <col min="16132" max="16135" width="9" style="4" hidden="1" customWidth="1"/>
    <col min="16136" max="16136" width="9.125" style="4" customWidth="1"/>
    <col min="16137" max="16137" width="9" style="4"/>
    <col min="16138" max="16138" width="9.125" style="4" customWidth="1"/>
    <col min="16139" max="16384" width="9" style="4"/>
  </cols>
  <sheetData>
    <row r="1" spans="1:10" s="2" customFormat="1">
      <c r="A1" s="1" t="s">
        <v>568</v>
      </c>
      <c r="B1" s="3"/>
    </row>
    <row r="2" spans="1:10" ht="21">
      <c r="A2" s="31" t="s">
        <v>497</v>
      </c>
      <c r="B2" s="31"/>
      <c r="H2" s="5"/>
      <c r="I2" s="6"/>
      <c r="J2" s="5"/>
    </row>
    <row r="3" spans="1:10" ht="13.5">
      <c r="A3" s="7"/>
      <c r="B3" s="8"/>
      <c r="H3" s="5"/>
      <c r="I3" s="9"/>
      <c r="J3" s="5"/>
    </row>
    <row r="4" spans="1:10" ht="18" customHeight="1">
      <c r="A4" s="30" t="s">
        <v>567</v>
      </c>
      <c r="B4" s="30" t="s">
        <v>0</v>
      </c>
      <c r="H4" s="5"/>
      <c r="I4" s="5"/>
      <c r="J4" s="5"/>
    </row>
    <row r="5" spans="1:10" s="10" customFormat="1" ht="14.25" customHeight="1">
      <c r="A5" s="14" t="s">
        <v>496</v>
      </c>
      <c r="B5" s="15">
        <f>B6+B15+B22+B34+B45+B55+B65+B67+B74+B75+B86+B91+B97+B98+B107+B118+B123+B128+B134+B138+B142+B147+B153+B158+B163+B168+B169+B174</f>
        <v>13562</v>
      </c>
    </row>
    <row r="6" spans="1:10" ht="12.75" customHeight="1">
      <c r="A6" s="16" t="s">
        <v>1</v>
      </c>
      <c r="B6" s="17">
        <f>SUM(B7:B14)</f>
        <v>10</v>
      </c>
    </row>
    <row r="7" spans="1:10" ht="14.25" customHeight="1">
      <c r="A7" s="16" t="s">
        <v>2</v>
      </c>
      <c r="B7" s="17"/>
    </row>
    <row r="8" spans="1:10" ht="14.25" customHeight="1">
      <c r="A8" s="16" t="s">
        <v>3</v>
      </c>
      <c r="B8" s="17">
        <v>5</v>
      </c>
    </row>
    <row r="9" spans="1:10" ht="14.25" customHeight="1">
      <c r="A9" s="16" t="s">
        <v>393</v>
      </c>
      <c r="B9" s="17"/>
    </row>
    <row r="10" spans="1:10" ht="14.25" customHeight="1">
      <c r="A10" s="16" t="s">
        <v>4</v>
      </c>
      <c r="B10" s="17"/>
    </row>
    <row r="11" spans="1:10" ht="14.25" customHeight="1">
      <c r="A11" s="16" t="s">
        <v>395</v>
      </c>
      <c r="B11" s="17"/>
    </row>
    <row r="12" spans="1:10" ht="14.25" customHeight="1">
      <c r="A12" s="16" t="s">
        <v>396</v>
      </c>
      <c r="B12" s="17"/>
    </row>
    <row r="13" spans="1:10" ht="14.25" customHeight="1">
      <c r="A13" s="16" t="s">
        <v>5</v>
      </c>
      <c r="B13" s="17"/>
    </row>
    <row r="14" spans="1:10" ht="14.25" customHeight="1">
      <c r="A14" s="16" t="s">
        <v>394</v>
      </c>
      <c r="B14" s="17">
        <v>5</v>
      </c>
    </row>
    <row r="15" spans="1:10" ht="14.25" customHeight="1">
      <c r="A15" s="16" t="s">
        <v>6</v>
      </c>
      <c r="B15" s="17"/>
    </row>
    <row r="16" spans="1:10" ht="14.25" customHeight="1">
      <c r="A16" s="16" t="s">
        <v>2</v>
      </c>
      <c r="B16" s="17"/>
    </row>
    <row r="17" spans="1:2" ht="14.25" customHeight="1">
      <c r="A17" s="16" t="s">
        <v>397</v>
      </c>
      <c r="B17" s="17"/>
    </row>
    <row r="18" spans="1:2" ht="14.25" customHeight="1">
      <c r="A18" s="16" t="s">
        <v>398</v>
      </c>
      <c r="B18" s="17"/>
    </row>
    <row r="19" spans="1:2" ht="14.25" customHeight="1">
      <c r="A19" s="16" t="s">
        <v>399</v>
      </c>
      <c r="B19" s="17"/>
    </row>
    <row r="20" spans="1:2" ht="14.25" customHeight="1">
      <c r="A20" s="16" t="s">
        <v>5</v>
      </c>
      <c r="B20" s="17"/>
    </row>
    <row r="21" spans="1:2" ht="14.25" customHeight="1">
      <c r="A21" s="16" t="s">
        <v>400</v>
      </c>
      <c r="B21" s="17"/>
    </row>
    <row r="22" spans="1:2" ht="14.25" customHeight="1">
      <c r="A22" s="16" t="s">
        <v>7</v>
      </c>
      <c r="B22" s="17">
        <f>SUM(B23:B33)</f>
        <v>5886</v>
      </c>
    </row>
    <row r="23" spans="1:2" ht="14.25" customHeight="1">
      <c r="A23" s="16" t="s">
        <v>401</v>
      </c>
      <c r="B23" s="17">
        <v>1780</v>
      </c>
    </row>
    <row r="24" spans="1:2" ht="14.25" customHeight="1">
      <c r="A24" s="16" t="s">
        <v>3</v>
      </c>
      <c r="B24" s="17">
        <v>205</v>
      </c>
    </row>
    <row r="25" spans="1:2" ht="14.25" customHeight="1">
      <c r="A25" s="16" t="s">
        <v>8</v>
      </c>
      <c r="B25" s="17">
        <v>475</v>
      </c>
    </row>
    <row r="26" spans="1:2" ht="14.25" customHeight="1">
      <c r="A26" s="16" t="s">
        <v>402</v>
      </c>
      <c r="B26" s="17"/>
    </row>
    <row r="27" spans="1:2" ht="14.25" customHeight="1">
      <c r="A27" s="16" t="s">
        <v>9</v>
      </c>
      <c r="B27" s="17">
        <v>338</v>
      </c>
    </row>
    <row r="28" spans="1:2" ht="14.25" customHeight="1">
      <c r="A28" s="16" t="s">
        <v>10</v>
      </c>
      <c r="B28" s="17">
        <v>124</v>
      </c>
    </row>
    <row r="29" spans="1:2" ht="14.25" customHeight="1">
      <c r="A29" s="16" t="s">
        <v>11</v>
      </c>
      <c r="B29" s="17">
        <v>68</v>
      </c>
    </row>
    <row r="30" spans="1:2" ht="14.25" customHeight="1">
      <c r="A30" s="16" t="s">
        <v>12</v>
      </c>
      <c r="B30" s="17"/>
    </row>
    <row r="31" spans="1:2" ht="14.25" customHeight="1">
      <c r="A31" s="16" t="s">
        <v>403</v>
      </c>
      <c r="B31" s="17"/>
    </row>
    <row r="32" spans="1:2" ht="14.25" customHeight="1">
      <c r="A32" s="16" t="s">
        <v>5</v>
      </c>
      <c r="B32" s="17"/>
    </row>
    <row r="33" spans="1:2" ht="14.25" customHeight="1">
      <c r="A33" s="16" t="s">
        <v>13</v>
      </c>
      <c r="B33" s="17">
        <v>2896</v>
      </c>
    </row>
    <row r="34" spans="1:2" ht="14.25" customHeight="1">
      <c r="A34" s="16" t="s">
        <v>14</v>
      </c>
      <c r="B34" s="17">
        <f>SUM(B35:B44)</f>
        <v>102</v>
      </c>
    </row>
    <row r="35" spans="1:2" ht="14.25" customHeight="1">
      <c r="A35" s="16" t="s">
        <v>2</v>
      </c>
      <c r="B35" s="17">
        <v>43</v>
      </c>
    </row>
    <row r="36" spans="1:2" ht="14.25" customHeight="1">
      <c r="A36" s="16" t="s">
        <v>3</v>
      </c>
      <c r="B36" s="17">
        <v>36</v>
      </c>
    </row>
    <row r="37" spans="1:2" ht="14.25" customHeight="1">
      <c r="A37" s="16" t="s">
        <v>393</v>
      </c>
      <c r="B37" s="17"/>
    </row>
    <row r="38" spans="1:2" ht="14.25" customHeight="1">
      <c r="A38" s="16" t="s">
        <v>405</v>
      </c>
      <c r="B38" s="17"/>
    </row>
    <row r="39" spans="1:2" ht="14.25" customHeight="1">
      <c r="A39" s="16" t="s">
        <v>406</v>
      </c>
      <c r="B39" s="17"/>
    </row>
    <row r="40" spans="1:2" ht="14.25" customHeight="1">
      <c r="A40" s="16" t="s">
        <v>407</v>
      </c>
      <c r="B40" s="17"/>
    </row>
    <row r="41" spans="1:2" ht="14.25" customHeight="1">
      <c r="A41" s="16" t="s">
        <v>404</v>
      </c>
      <c r="B41" s="17"/>
    </row>
    <row r="42" spans="1:2" ht="14.25" customHeight="1">
      <c r="A42" s="16" t="s">
        <v>15</v>
      </c>
      <c r="B42" s="17"/>
    </row>
    <row r="43" spans="1:2" ht="14.25" customHeight="1">
      <c r="A43" s="16" t="s">
        <v>5</v>
      </c>
      <c r="B43" s="17"/>
    </row>
    <row r="44" spans="1:2" ht="14.25" customHeight="1">
      <c r="A44" s="16" t="s">
        <v>408</v>
      </c>
      <c r="B44" s="17">
        <v>23</v>
      </c>
    </row>
    <row r="45" spans="1:2" ht="14.25" customHeight="1">
      <c r="A45" s="16" t="s">
        <v>16</v>
      </c>
      <c r="B45" s="17">
        <f>SUM(B46:B54)</f>
        <v>66</v>
      </c>
    </row>
    <row r="46" spans="1:2" ht="14.25" customHeight="1">
      <c r="A46" s="16" t="s">
        <v>2</v>
      </c>
      <c r="B46" s="17"/>
    </row>
    <row r="47" spans="1:2" ht="14.25" customHeight="1">
      <c r="A47" s="16" t="s">
        <v>3</v>
      </c>
      <c r="B47" s="17"/>
    </row>
    <row r="48" spans="1:2" ht="14.25" customHeight="1">
      <c r="A48" s="16" t="s">
        <v>8</v>
      </c>
      <c r="B48" s="17"/>
    </row>
    <row r="49" spans="1:2" ht="14.25" customHeight="1">
      <c r="A49" s="16" t="s">
        <v>409</v>
      </c>
      <c r="B49" s="17"/>
    </row>
    <row r="50" spans="1:2" ht="14.25" customHeight="1">
      <c r="A50" s="16" t="s">
        <v>17</v>
      </c>
      <c r="B50" s="17">
        <v>36</v>
      </c>
    </row>
    <row r="51" spans="1:2" ht="14.25" customHeight="1">
      <c r="A51" s="16" t="s">
        <v>411</v>
      </c>
      <c r="B51" s="17"/>
    </row>
    <row r="52" spans="1:2" ht="14.25" customHeight="1">
      <c r="A52" s="16" t="s">
        <v>18</v>
      </c>
      <c r="B52" s="17">
        <v>30</v>
      </c>
    </row>
    <row r="53" spans="1:2" ht="14.25" customHeight="1">
      <c r="A53" s="16" t="s">
        <v>5</v>
      </c>
      <c r="B53" s="17"/>
    </row>
    <row r="54" spans="1:2" ht="14.25" customHeight="1">
      <c r="A54" s="16" t="s">
        <v>410</v>
      </c>
      <c r="B54" s="17"/>
    </row>
    <row r="55" spans="1:2" ht="14.25" customHeight="1">
      <c r="A55" s="16" t="s">
        <v>19</v>
      </c>
      <c r="B55" s="17">
        <f>SUM(B56:B64)</f>
        <v>603</v>
      </c>
    </row>
    <row r="56" spans="1:2" ht="14.25" customHeight="1">
      <c r="A56" s="16" t="s">
        <v>2</v>
      </c>
      <c r="B56" s="17">
        <v>235</v>
      </c>
    </row>
    <row r="57" spans="1:2" ht="14.25" customHeight="1">
      <c r="A57" s="16" t="s">
        <v>3</v>
      </c>
      <c r="B57" s="17">
        <v>13</v>
      </c>
    </row>
    <row r="58" spans="1:2" ht="14.25" customHeight="1">
      <c r="A58" s="16" t="s">
        <v>20</v>
      </c>
      <c r="B58" s="17"/>
    </row>
    <row r="59" spans="1:2" ht="14.25" customHeight="1">
      <c r="A59" s="16" t="s">
        <v>21</v>
      </c>
      <c r="B59" s="17"/>
    </row>
    <row r="60" spans="1:2" ht="14.25" customHeight="1">
      <c r="A60" s="16" t="s">
        <v>22</v>
      </c>
      <c r="B60" s="17"/>
    </row>
    <row r="61" spans="1:2" ht="14.25" customHeight="1">
      <c r="A61" s="16" t="s">
        <v>23</v>
      </c>
      <c r="B61" s="17"/>
    </row>
    <row r="62" spans="1:2" ht="14.25" customHeight="1">
      <c r="A62" s="16" t="s">
        <v>24</v>
      </c>
      <c r="B62" s="17">
        <v>300</v>
      </c>
    </row>
    <row r="63" spans="1:2" ht="14.25" customHeight="1">
      <c r="A63" s="16" t="s">
        <v>5</v>
      </c>
      <c r="B63" s="17">
        <v>22</v>
      </c>
    </row>
    <row r="64" spans="1:2" ht="14.25" customHeight="1">
      <c r="A64" s="16" t="s">
        <v>25</v>
      </c>
      <c r="B64" s="17">
        <v>33</v>
      </c>
    </row>
    <row r="65" spans="1:2" ht="14.25" customHeight="1">
      <c r="A65" s="16" t="s">
        <v>26</v>
      </c>
      <c r="B65" s="17">
        <f>SUM(B66)</f>
        <v>800</v>
      </c>
    </row>
    <row r="66" spans="1:2" ht="14.25" customHeight="1">
      <c r="A66" s="16" t="s">
        <v>27</v>
      </c>
      <c r="B66" s="17">
        <v>800</v>
      </c>
    </row>
    <row r="67" spans="1:2" ht="14.25" customHeight="1">
      <c r="A67" s="16" t="s">
        <v>28</v>
      </c>
      <c r="B67" s="17"/>
    </row>
    <row r="68" spans="1:2" ht="14.25" customHeight="1">
      <c r="A68" s="16" t="s">
        <v>2</v>
      </c>
      <c r="B68" s="17"/>
    </row>
    <row r="69" spans="1:2" ht="14.25" customHeight="1">
      <c r="A69" s="16" t="s">
        <v>3</v>
      </c>
      <c r="B69" s="17"/>
    </row>
    <row r="70" spans="1:2" ht="14.25" customHeight="1">
      <c r="A70" s="16" t="s">
        <v>29</v>
      </c>
      <c r="B70" s="17"/>
    </row>
    <row r="71" spans="1:2" ht="14.25" customHeight="1">
      <c r="A71" s="16" t="s">
        <v>23</v>
      </c>
      <c r="B71" s="17"/>
    </row>
    <row r="72" spans="1:2" ht="14.25" customHeight="1">
      <c r="A72" s="16" t="s">
        <v>5</v>
      </c>
      <c r="B72" s="17"/>
    </row>
    <row r="73" spans="1:2" ht="14.25" customHeight="1">
      <c r="A73" s="16" t="s">
        <v>412</v>
      </c>
      <c r="B73" s="17"/>
    </row>
    <row r="74" spans="1:2" ht="14.25" customHeight="1">
      <c r="A74" s="16" t="s">
        <v>30</v>
      </c>
      <c r="B74" s="17"/>
    </row>
    <row r="75" spans="1:2" ht="14.25" customHeight="1">
      <c r="A75" s="16" t="s">
        <v>31</v>
      </c>
      <c r="B75" s="17">
        <f>SUM(B76:B85)</f>
        <v>98</v>
      </c>
    </row>
    <row r="76" spans="1:2" ht="14.25" customHeight="1">
      <c r="A76" s="16" t="s">
        <v>2</v>
      </c>
      <c r="B76" s="17">
        <v>52</v>
      </c>
    </row>
    <row r="77" spans="1:2" ht="14.25" customHeight="1">
      <c r="A77" s="16" t="s">
        <v>3</v>
      </c>
      <c r="B77" s="17">
        <v>5</v>
      </c>
    </row>
    <row r="78" spans="1:2" ht="14.25" customHeight="1">
      <c r="A78" s="16" t="s">
        <v>32</v>
      </c>
      <c r="B78" s="17">
        <v>3</v>
      </c>
    </row>
    <row r="79" spans="1:2" ht="14.25" customHeight="1">
      <c r="A79" s="16" t="s">
        <v>33</v>
      </c>
      <c r="B79" s="17">
        <v>10</v>
      </c>
    </row>
    <row r="80" spans="1:2" ht="14.25" customHeight="1">
      <c r="A80" s="16" t="s">
        <v>413</v>
      </c>
      <c r="B80" s="17"/>
    </row>
    <row r="81" spans="1:2" ht="14.25" customHeight="1">
      <c r="A81" s="16" t="s">
        <v>414</v>
      </c>
      <c r="B81" s="17"/>
    </row>
    <row r="82" spans="1:2" ht="14.25" customHeight="1">
      <c r="A82" s="16" t="s">
        <v>34</v>
      </c>
      <c r="B82" s="17"/>
    </row>
    <row r="83" spans="1:2" ht="14.25" customHeight="1">
      <c r="A83" s="16" t="s">
        <v>35</v>
      </c>
      <c r="B83" s="17"/>
    </row>
    <row r="84" spans="1:2" ht="14.25" customHeight="1">
      <c r="A84" s="16" t="s">
        <v>5</v>
      </c>
      <c r="B84" s="17"/>
    </row>
    <row r="85" spans="1:2" ht="14.25" customHeight="1">
      <c r="A85" s="16" t="s">
        <v>36</v>
      </c>
      <c r="B85" s="17">
        <v>28</v>
      </c>
    </row>
    <row r="86" spans="1:2" ht="14.25" customHeight="1">
      <c r="A86" s="16" t="s">
        <v>37</v>
      </c>
      <c r="B86" s="17">
        <f>SUM(B87:B90)</f>
        <v>28</v>
      </c>
    </row>
    <row r="87" spans="1:2" ht="14.25" customHeight="1">
      <c r="A87" s="18" t="s">
        <v>2</v>
      </c>
      <c r="B87" s="17">
        <v>25</v>
      </c>
    </row>
    <row r="88" spans="1:2" ht="14.25" customHeight="1">
      <c r="A88" s="18" t="s">
        <v>3</v>
      </c>
      <c r="B88" s="17"/>
    </row>
    <row r="89" spans="1:2" ht="14.25" customHeight="1">
      <c r="A89" s="18" t="s">
        <v>5</v>
      </c>
      <c r="B89" s="17"/>
    </row>
    <row r="90" spans="1:2" ht="14.25" customHeight="1">
      <c r="A90" s="18" t="s">
        <v>38</v>
      </c>
      <c r="B90" s="17">
        <v>3</v>
      </c>
    </row>
    <row r="91" spans="1:2" ht="14.25" customHeight="1">
      <c r="A91" s="16" t="s">
        <v>39</v>
      </c>
      <c r="B91" s="17">
        <f>SUM(B92:B96)</f>
        <v>128</v>
      </c>
    </row>
    <row r="92" spans="1:2" ht="14.25" customHeight="1">
      <c r="A92" s="16" t="s">
        <v>2</v>
      </c>
      <c r="B92" s="17">
        <v>28</v>
      </c>
    </row>
    <row r="93" spans="1:2" ht="14.25" customHeight="1">
      <c r="A93" s="16" t="s">
        <v>3</v>
      </c>
      <c r="B93" s="17"/>
    </row>
    <row r="94" spans="1:2" ht="14.25" customHeight="1">
      <c r="A94" s="16" t="s">
        <v>40</v>
      </c>
      <c r="B94" s="17">
        <v>100</v>
      </c>
    </row>
    <row r="95" spans="1:2" ht="14.25" customHeight="1">
      <c r="A95" s="16" t="s">
        <v>5</v>
      </c>
      <c r="B95" s="17"/>
    </row>
    <row r="96" spans="1:2" ht="14.25" customHeight="1">
      <c r="A96" s="16" t="s">
        <v>41</v>
      </c>
      <c r="B96" s="17"/>
    </row>
    <row r="97" spans="1:2" ht="14.25" customHeight="1">
      <c r="A97" s="16" t="s">
        <v>42</v>
      </c>
      <c r="B97" s="17"/>
    </row>
    <row r="98" spans="1:2" ht="14.25" customHeight="1">
      <c r="A98" s="16" t="s">
        <v>43</v>
      </c>
      <c r="B98" s="17"/>
    </row>
    <row r="99" spans="1:2" ht="14.25" customHeight="1">
      <c r="A99" s="16" t="s">
        <v>2</v>
      </c>
      <c r="B99" s="17"/>
    </row>
    <row r="100" spans="1:2" ht="14.25" customHeight="1">
      <c r="A100" s="16" t="s">
        <v>3</v>
      </c>
      <c r="B100" s="17"/>
    </row>
    <row r="101" spans="1:2" ht="14.25" customHeight="1">
      <c r="A101" s="16" t="s">
        <v>44</v>
      </c>
      <c r="B101" s="17"/>
    </row>
    <row r="102" spans="1:2" ht="14.25" customHeight="1">
      <c r="A102" s="16" t="s">
        <v>45</v>
      </c>
      <c r="B102" s="17"/>
    </row>
    <row r="103" spans="1:2" ht="14.25" customHeight="1">
      <c r="A103" s="16" t="s">
        <v>416</v>
      </c>
      <c r="B103" s="17"/>
    </row>
    <row r="104" spans="1:2" ht="14.25" customHeight="1">
      <c r="A104" s="16" t="s">
        <v>23</v>
      </c>
      <c r="B104" s="17"/>
    </row>
    <row r="105" spans="1:2" ht="14.25" customHeight="1">
      <c r="A105" s="18" t="s">
        <v>5</v>
      </c>
      <c r="B105" s="17"/>
    </row>
    <row r="106" spans="1:2" ht="14.25" customHeight="1">
      <c r="A106" s="16" t="s">
        <v>415</v>
      </c>
      <c r="B106" s="17"/>
    </row>
    <row r="107" spans="1:2" ht="14.25" customHeight="1">
      <c r="A107" s="16" t="s">
        <v>46</v>
      </c>
      <c r="B107" s="17"/>
    </row>
    <row r="108" spans="1:2" ht="14.25" customHeight="1">
      <c r="A108" s="16" t="s">
        <v>2</v>
      </c>
      <c r="B108" s="17"/>
    </row>
    <row r="109" spans="1:2" ht="14.25" customHeight="1">
      <c r="A109" s="16" t="s">
        <v>3</v>
      </c>
      <c r="B109" s="17"/>
    </row>
    <row r="110" spans="1:2" ht="14.25" customHeight="1">
      <c r="A110" s="16" t="s">
        <v>418</v>
      </c>
      <c r="B110" s="17"/>
    </row>
    <row r="111" spans="1:2" ht="14.25" customHeight="1">
      <c r="A111" s="16" t="s">
        <v>419</v>
      </c>
      <c r="B111" s="17"/>
    </row>
    <row r="112" spans="1:2" ht="14.25" customHeight="1">
      <c r="A112" s="16" t="s">
        <v>47</v>
      </c>
      <c r="B112" s="17"/>
    </row>
    <row r="113" spans="1:2" ht="14.25" customHeight="1">
      <c r="A113" s="16" t="s">
        <v>48</v>
      </c>
      <c r="B113" s="17"/>
    </row>
    <row r="114" spans="1:2" ht="14.25" customHeight="1">
      <c r="A114" s="16" t="s">
        <v>49</v>
      </c>
      <c r="B114" s="17"/>
    </row>
    <row r="115" spans="1:2" ht="14.25" customHeight="1">
      <c r="A115" s="16" t="s">
        <v>417</v>
      </c>
      <c r="B115" s="17"/>
    </row>
    <row r="116" spans="1:2" ht="14.25" customHeight="1">
      <c r="A116" s="16" t="s">
        <v>5</v>
      </c>
      <c r="B116" s="17"/>
    </row>
    <row r="117" spans="1:2" ht="14.25" customHeight="1">
      <c r="A117" s="16" t="s">
        <v>50</v>
      </c>
      <c r="B117" s="17"/>
    </row>
    <row r="118" spans="1:2" ht="14.25" customHeight="1">
      <c r="A118" s="16" t="s">
        <v>51</v>
      </c>
      <c r="B118" s="17"/>
    </row>
    <row r="119" spans="1:2" ht="14.25" customHeight="1">
      <c r="A119" s="16" t="s">
        <v>2</v>
      </c>
      <c r="B119" s="17"/>
    </row>
    <row r="120" spans="1:2" ht="14.25" customHeight="1">
      <c r="A120" s="16" t="s">
        <v>3</v>
      </c>
      <c r="B120" s="17"/>
    </row>
    <row r="121" spans="1:2" ht="14.25" customHeight="1">
      <c r="A121" s="16" t="s">
        <v>420</v>
      </c>
      <c r="B121" s="17"/>
    </row>
    <row r="122" spans="1:2" ht="14.25" customHeight="1">
      <c r="A122" s="16" t="s">
        <v>52</v>
      </c>
      <c r="B122" s="17"/>
    </row>
    <row r="123" spans="1:2" ht="14.25" customHeight="1">
      <c r="A123" s="16" t="s">
        <v>53</v>
      </c>
      <c r="B123" s="17"/>
    </row>
    <row r="124" spans="1:2" ht="14.25" customHeight="1">
      <c r="A124" s="16" t="s">
        <v>401</v>
      </c>
      <c r="B124" s="17"/>
    </row>
    <row r="125" spans="1:2" ht="14.25" customHeight="1">
      <c r="A125" s="16" t="s">
        <v>3</v>
      </c>
      <c r="B125" s="17"/>
    </row>
    <row r="126" spans="1:2" ht="14.25" customHeight="1">
      <c r="A126" s="16" t="s">
        <v>420</v>
      </c>
      <c r="B126" s="17"/>
    </row>
    <row r="127" spans="1:2" ht="14.25" customHeight="1">
      <c r="A127" s="16" t="s">
        <v>421</v>
      </c>
      <c r="B127" s="17"/>
    </row>
    <row r="128" spans="1:2" ht="14.25" customHeight="1">
      <c r="A128" s="16" t="s">
        <v>54</v>
      </c>
      <c r="B128" s="17"/>
    </row>
    <row r="129" spans="1:2" ht="14.25" customHeight="1">
      <c r="A129" s="16" t="s">
        <v>2</v>
      </c>
      <c r="B129" s="17"/>
    </row>
    <row r="130" spans="1:2" ht="14.25" customHeight="1">
      <c r="A130" s="16" t="s">
        <v>3</v>
      </c>
      <c r="B130" s="17"/>
    </row>
    <row r="131" spans="1:2" ht="14.25" customHeight="1">
      <c r="A131" s="16" t="s">
        <v>55</v>
      </c>
      <c r="B131" s="17"/>
    </row>
    <row r="132" spans="1:2" ht="14.25" customHeight="1">
      <c r="A132" s="16" t="s">
        <v>56</v>
      </c>
      <c r="B132" s="17"/>
    </row>
    <row r="133" spans="1:2" ht="14.25" customHeight="1">
      <c r="A133" s="16" t="s">
        <v>422</v>
      </c>
      <c r="B133" s="17"/>
    </row>
    <row r="134" spans="1:2" ht="14.25" customHeight="1">
      <c r="A134" s="16" t="s">
        <v>57</v>
      </c>
      <c r="B134" s="17">
        <f>SUM(B135:B137)</f>
        <v>8</v>
      </c>
    </row>
    <row r="135" spans="1:2" ht="14.25" customHeight="1">
      <c r="A135" s="18" t="s">
        <v>2</v>
      </c>
      <c r="B135" s="17"/>
    </row>
    <row r="136" spans="1:2" ht="14.25" customHeight="1">
      <c r="A136" s="18" t="s">
        <v>3</v>
      </c>
      <c r="B136" s="17"/>
    </row>
    <row r="137" spans="1:2" ht="14.25" customHeight="1">
      <c r="A137" s="18" t="s">
        <v>423</v>
      </c>
      <c r="B137" s="17">
        <v>8</v>
      </c>
    </row>
    <row r="138" spans="1:2" ht="14.25" customHeight="1">
      <c r="A138" s="16" t="s">
        <v>58</v>
      </c>
      <c r="B138" s="17"/>
    </row>
    <row r="139" spans="1:2" ht="14.25" customHeight="1">
      <c r="A139" s="16" t="s">
        <v>2</v>
      </c>
      <c r="B139" s="17"/>
    </row>
    <row r="140" spans="1:2" ht="14.25" customHeight="1">
      <c r="A140" s="16" t="s">
        <v>3</v>
      </c>
      <c r="B140" s="17"/>
    </row>
    <row r="141" spans="1:2" ht="14.25" customHeight="1">
      <c r="A141" s="16" t="s">
        <v>424</v>
      </c>
      <c r="B141" s="17"/>
    </row>
    <row r="142" spans="1:2" ht="14.25" customHeight="1">
      <c r="A142" s="16" t="s">
        <v>59</v>
      </c>
      <c r="B142" s="17"/>
    </row>
    <row r="143" spans="1:2" ht="14.25" customHeight="1">
      <c r="A143" s="16" t="s">
        <v>2</v>
      </c>
      <c r="B143" s="17"/>
    </row>
    <row r="144" spans="1:2" ht="14.25" customHeight="1">
      <c r="A144" s="16" t="s">
        <v>3</v>
      </c>
      <c r="B144" s="17"/>
    </row>
    <row r="145" spans="1:2" ht="14.25" customHeight="1">
      <c r="A145" s="16" t="s">
        <v>5</v>
      </c>
      <c r="B145" s="17"/>
    </row>
    <row r="146" spans="1:2" ht="14.25" customHeight="1">
      <c r="A146" s="16" t="s">
        <v>60</v>
      </c>
      <c r="B146" s="17"/>
    </row>
    <row r="147" spans="1:2" ht="14.25" customHeight="1">
      <c r="A147" s="16" t="s">
        <v>61</v>
      </c>
      <c r="B147" s="19">
        <f>SUM(B148:B152)</f>
        <v>465</v>
      </c>
    </row>
    <row r="148" spans="1:2" ht="14.25" customHeight="1">
      <c r="A148" s="16" t="s">
        <v>2</v>
      </c>
      <c r="B148" s="17">
        <v>20</v>
      </c>
    </row>
    <row r="149" spans="1:2" ht="14.25" customHeight="1">
      <c r="A149" s="16" t="s">
        <v>3</v>
      </c>
      <c r="B149" s="17"/>
    </row>
    <row r="150" spans="1:2" ht="14.25" customHeight="1">
      <c r="A150" s="16" t="s">
        <v>8</v>
      </c>
      <c r="B150" s="17"/>
    </row>
    <row r="151" spans="1:2" ht="14.25" customHeight="1">
      <c r="A151" s="16" t="s">
        <v>62</v>
      </c>
      <c r="B151" s="17"/>
    </row>
    <row r="152" spans="1:2" ht="14.25" customHeight="1">
      <c r="A152" s="16" t="s">
        <v>63</v>
      </c>
      <c r="B152" s="17">
        <v>445</v>
      </c>
    </row>
    <row r="153" spans="1:2" ht="14.25" customHeight="1">
      <c r="A153" s="16" t="s">
        <v>64</v>
      </c>
      <c r="B153" s="19">
        <f>SUM(B154:B157)</f>
        <v>218</v>
      </c>
    </row>
    <row r="154" spans="1:2" ht="14.25" customHeight="1">
      <c r="A154" s="16" t="s">
        <v>2</v>
      </c>
      <c r="B154" s="17"/>
    </row>
    <row r="155" spans="1:2" ht="14.25" customHeight="1">
      <c r="A155" s="16" t="s">
        <v>3</v>
      </c>
      <c r="B155" s="17"/>
    </row>
    <row r="156" spans="1:2" ht="14.25" customHeight="1">
      <c r="A156" s="16" t="s">
        <v>5</v>
      </c>
      <c r="B156" s="17"/>
    </row>
    <row r="157" spans="1:2" ht="14.25" customHeight="1">
      <c r="A157" s="16" t="s">
        <v>65</v>
      </c>
      <c r="B157" s="17">
        <v>218</v>
      </c>
    </row>
    <row r="158" spans="1:2" ht="14.25" customHeight="1">
      <c r="A158" s="16" t="s">
        <v>66</v>
      </c>
      <c r="B158" s="17"/>
    </row>
    <row r="159" spans="1:2" ht="14.25" customHeight="1">
      <c r="A159" s="16" t="s">
        <v>2</v>
      </c>
      <c r="B159" s="17"/>
    </row>
    <row r="160" spans="1:2" ht="14.25" customHeight="1">
      <c r="A160" s="16" t="s">
        <v>3</v>
      </c>
      <c r="B160" s="17"/>
    </row>
    <row r="161" spans="1:2" ht="14.25" customHeight="1">
      <c r="A161" s="16" t="s">
        <v>420</v>
      </c>
      <c r="B161" s="17"/>
    </row>
    <row r="162" spans="1:2" ht="14.25" customHeight="1">
      <c r="A162" s="16" t="s">
        <v>425</v>
      </c>
      <c r="B162" s="17"/>
    </row>
    <row r="163" spans="1:2" ht="14.25" customHeight="1">
      <c r="A163" s="16" t="s">
        <v>67</v>
      </c>
      <c r="B163" s="17"/>
    </row>
    <row r="164" spans="1:2" ht="14.25" customHeight="1">
      <c r="A164" s="16" t="s">
        <v>2</v>
      </c>
      <c r="B164" s="17"/>
    </row>
    <row r="165" spans="1:2" ht="14.25" customHeight="1">
      <c r="A165" s="16" t="s">
        <v>3</v>
      </c>
      <c r="B165" s="17"/>
    </row>
    <row r="166" spans="1:2" ht="14.25" customHeight="1">
      <c r="A166" s="16" t="s">
        <v>420</v>
      </c>
      <c r="B166" s="17"/>
    </row>
    <row r="167" spans="1:2" ht="14.25" customHeight="1">
      <c r="A167" s="16" t="s">
        <v>498</v>
      </c>
      <c r="B167" s="17"/>
    </row>
    <row r="168" spans="1:2" ht="14.25" customHeight="1">
      <c r="A168" s="16" t="s">
        <v>68</v>
      </c>
      <c r="B168" s="17"/>
    </row>
    <row r="169" spans="1:2" ht="14.25" customHeight="1">
      <c r="A169" s="16" t="s">
        <v>69</v>
      </c>
      <c r="B169" s="17"/>
    </row>
    <row r="170" spans="1:2" ht="14.25" customHeight="1">
      <c r="A170" s="16" t="s">
        <v>2</v>
      </c>
      <c r="B170" s="17"/>
    </row>
    <row r="171" spans="1:2" ht="14.25" customHeight="1">
      <c r="A171" s="16" t="s">
        <v>3</v>
      </c>
      <c r="B171" s="17"/>
    </row>
    <row r="172" spans="1:2" ht="14.25" customHeight="1">
      <c r="A172" s="16" t="s">
        <v>8</v>
      </c>
      <c r="B172" s="17"/>
    </row>
    <row r="173" spans="1:2" ht="14.25" customHeight="1">
      <c r="A173" s="16" t="s">
        <v>70</v>
      </c>
      <c r="B173" s="17"/>
    </row>
    <row r="174" spans="1:2" ht="14.25" customHeight="1">
      <c r="A174" s="16" t="s">
        <v>71</v>
      </c>
      <c r="B174" s="17">
        <v>5150</v>
      </c>
    </row>
    <row r="175" spans="1:2" ht="14.25" customHeight="1">
      <c r="A175" s="18" t="s">
        <v>72</v>
      </c>
      <c r="B175" s="17">
        <v>5150</v>
      </c>
    </row>
    <row r="176" spans="1:2" s="10" customFormat="1" ht="14.25" customHeight="1">
      <c r="A176" s="14" t="s">
        <v>73</v>
      </c>
      <c r="B176" s="15">
        <f>B177+B187</f>
        <v>25</v>
      </c>
    </row>
    <row r="177" spans="1:2" ht="14.25" customHeight="1">
      <c r="A177" s="16" t="s">
        <v>74</v>
      </c>
      <c r="B177" s="17">
        <f>SUM(B178:B186)</f>
        <v>25</v>
      </c>
    </row>
    <row r="178" spans="1:2" ht="14.25" customHeight="1">
      <c r="A178" s="16" t="s">
        <v>426</v>
      </c>
      <c r="B178" s="17"/>
    </row>
    <row r="179" spans="1:2" ht="14.25" customHeight="1">
      <c r="A179" s="16" t="s">
        <v>427</v>
      </c>
      <c r="B179" s="17"/>
    </row>
    <row r="180" spans="1:2" ht="14.25" customHeight="1">
      <c r="A180" s="16" t="s">
        <v>75</v>
      </c>
      <c r="B180" s="17"/>
    </row>
    <row r="181" spans="1:2" ht="14.25" customHeight="1">
      <c r="A181" s="16" t="s">
        <v>499</v>
      </c>
      <c r="B181" s="17"/>
    </row>
    <row r="182" spans="1:2" ht="14.25" customHeight="1">
      <c r="A182" s="16" t="s">
        <v>428</v>
      </c>
      <c r="B182" s="17"/>
    </row>
    <row r="183" spans="1:2" ht="14.25" customHeight="1">
      <c r="A183" s="16" t="s">
        <v>76</v>
      </c>
      <c r="B183" s="17"/>
    </row>
    <row r="184" spans="1:2" ht="14.25" customHeight="1">
      <c r="A184" s="16" t="s">
        <v>77</v>
      </c>
      <c r="B184" s="17">
        <v>25</v>
      </c>
    </row>
    <row r="185" spans="1:2" ht="14.25" customHeight="1">
      <c r="A185" s="16" t="s">
        <v>429</v>
      </c>
      <c r="B185" s="17"/>
    </row>
    <row r="186" spans="1:2" ht="14.25" customHeight="1">
      <c r="A186" s="16" t="s">
        <v>430</v>
      </c>
      <c r="B186" s="17"/>
    </row>
    <row r="187" spans="1:2" ht="14.25" customHeight="1">
      <c r="A187" s="16" t="s">
        <v>78</v>
      </c>
      <c r="B187" s="17"/>
    </row>
    <row r="188" spans="1:2" s="10" customFormat="1" ht="14.25" customHeight="1">
      <c r="A188" s="14" t="s">
        <v>79</v>
      </c>
      <c r="B188" s="15">
        <f>B189+B196+B211+B215+B220+B226+B233+B234+B240+B241+B242+B243</f>
        <v>1050</v>
      </c>
    </row>
    <row r="189" spans="1:2" ht="14.25" customHeight="1">
      <c r="A189" s="16" t="s">
        <v>80</v>
      </c>
      <c r="B189" s="17">
        <v>93</v>
      </c>
    </row>
    <row r="190" spans="1:2" ht="14.25" customHeight="1">
      <c r="A190" s="16" t="s">
        <v>81</v>
      </c>
      <c r="B190" s="17"/>
    </row>
    <row r="191" spans="1:2" ht="14.25" customHeight="1">
      <c r="A191" s="16" t="s">
        <v>82</v>
      </c>
      <c r="B191" s="17">
        <v>93</v>
      </c>
    </row>
    <row r="192" spans="1:2" ht="14.25" customHeight="1">
      <c r="A192" s="16" t="s">
        <v>431</v>
      </c>
      <c r="B192" s="17"/>
    </row>
    <row r="193" spans="1:2" ht="14.25" customHeight="1">
      <c r="A193" s="16" t="s">
        <v>432</v>
      </c>
      <c r="B193" s="17"/>
    </row>
    <row r="194" spans="1:2" ht="14.25" customHeight="1">
      <c r="A194" s="16" t="s">
        <v>433</v>
      </c>
      <c r="B194" s="17"/>
    </row>
    <row r="195" spans="1:2" ht="14.25" customHeight="1">
      <c r="A195" s="16" t="s">
        <v>83</v>
      </c>
      <c r="B195" s="17"/>
    </row>
    <row r="196" spans="1:2" ht="14.25" customHeight="1">
      <c r="A196" s="16" t="s">
        <v>84</v>
      </c>
      <c r="B196" s="17">
        <f>SUM(B197:B210)</f>
        <v>60</v>
      </c>
    </row>
    <row r="197" spans="1:2" ht="14.25" customHeight="1">
      <c r="A197" s="16" t="s">
        <v>2</v>
      </c>
      <c r="B197" s="17"/>
    </row>
    <row r="198" spans="1:2" ht="14.25" customHeight="1">
      <c r="A198" s="16" t="s">
        <v>3</v>
      </c>
      <c r="B198" s="17"/>
    </row>
    <row r="199" spans="1:2" ht="14.25" customHeight="1">
      <c r="A199" s="16" t="s">
        <v>85</v>
      </c>
      <c r="B199" s="17"/>
    </row>
    <row r="200" spans="1:2" ht="14.25" customHeight="1">
      <c r="A200" s="16" t="s">
        <v>434</v>
      </c>
      <c r="B200" s="17"/>
    </row>
    <row r="201" spans="1:2" ht="14.25" customHeight="1">
      <c r="A201" s="16" t="s">
        <v>435</v>
      </c>
      <c r="B201" s="17"/>
    </row>
    <row r="202" spans="1:2" ht="14.25" customHeight="1">
      <c r="A202" s="16" t="s">
        <v>436</v>
      </c>
      <c r="B202" s="17"/>
    </row>
    <row r="203" spans="1:2" ht="14.25" customHeight="1">
      <c r="A203" s="16" t="s">
        <v>437</v>
      </c>
      <c r="B203" s="17"/>
    </row>
    <row r="204" spans="1:2" ht="14.25" customHeight="1">
      <c r="A204" s="16" t="s">
        <v>86</v>
      </c>
      <c r="B204" s="17"/>
    </row>
    <row r="205" spans="1:2" ht="14.25" customHeight="1">
      <c r="A205" s="16" t="s">
        <v>438</v>
      </c>
      <c r="B205" s="17"/>
    </row>
    <row r="206" spans="1:2" ht="14.25" customHeight="1">
      <c r="A206" s="16" t="s">
        <v>87</v>
      </c>
      <c r="B206" s="17"/>
    </row>
    <row r="207" spans="1:2" ht="14.25" customHeight="1">
      <c r="A207" s="16" t="s">
        <v>88</v>
      </c>
      <c r="B207" s="17"/>
    </row>
    <row r="208" spans="1:2" ht="14.25" customHeight="1">
      <c r="A208" s="16" t="s">
        <v>417</v>
      </c>
      <c r="B208" s="17"/>
    </row>
    <row r="209" spans="1:2" ht="14.25" customHeight="1">
      <c r="A209" s="16" t="s">
        <v>5</v>
      </c>
      <c r="B209" s="17"/>
    </row>
    <row r="210" spans="1:2" ht="14.25" customHeight="1">
      <c r="A210" s="16" t="s">
        <v>89</v>
      </c>
      <c r="B210" s="17">
        <v>60</v>
      </c>
    </row>
    <row r="211" spans="1:2" ht="14.25" customHeight="1">
      <c r="A211" s="16" t="s">
        <v>90</v>
      </c>
      <c r="B211" s="17">
        <f>SUM(B212:B214)</f>
        <v>5</v>
      </c>
    </row>
    <row r="212" spans="1:2" ht="14.25" customHeight="1">
      <c r="A212" s="16" t="s">
        <v>401</v>
      </c>
      <c r="B212" s="17"/>
    </row>
    <row r="213" spans="1:2" ht="14.25" customHeight="1">
      <c r="A213" s="18" t="s">
        <v>3</v>
      </c>
      <c r="B213" s="17"/>
    </row>
    <row r="214" spans="1:2" ht="14.25" customHeight="1">
      <c r="A214" s="16" t="s">
        <v>500</v>
      </c>
      <c r="B214" s="17">
        <v>5</v>
      </c>
    </row>
    <row r="215" spans="1:2" ht="14.25" customHeight="1">
      <c r="A215" s="16" t="s">
        <v>91</v>
      </c>
      <c r="B215" s="17"/>
    </row>
    <row r="216" spans="1:2" ht="14.25" customHeight="1">
      <c r="A216" s="16" t="s">
        <v>2</v>
      </c>
      <c r="B216" s="17"/>
    </row>
    <row r="217" spans="1:2" ht="14.25" customHeight="1">
      <c r="A217" s="16" t="s">
        <v>3</v>
      </c>
      <c r="B217" s="17"/>
    </row>
    <row r="218" spans="1:2" ht="14.25" customHeight="1">
      <c r="A218" s="16" t="s">
        <v>439</v>
      </c>
      <c r="B218" s="17"/>
    </row>
    <row r="219" spans="1:2" ht="14.25" customHeight="1">
      <c r="A219" s="16" t="s">
        <v>440</v>
      </c>
      <c r="B219" s="17"/>
    </row>
    <row r="220" spans="1:2" ht="14.25" customHeight="1">
      <c r="A220" s="16" t="s">
        <v>92</v>
      </c>
      <c r="B220" s="17"/>
    </row>
    <row r="221" spans="1:2" ht="14.25" customHeight="1">
      <c r="A221" s="16" t="s">
        <v>2</v>
      </c>
      <c r="B221" s="17"/>
    </row>
    <row r="222" spans="1:2" ht="14.25" customHeight="1">
      <c r="A222" s="16" t="s">
        <v>3</v>
      </c>
      <c r="B222" s="17"/>
    </row>
    <row r="223" spans="1:2" ht="14.25" customHeight="1">
      <c r="A223" s="16" t="s">
        <v>441</v>
      </c>
      <c r="B223" s="17"/>
    </row>
    <row r="224" spans="1:2" ht="14.25" customHeight="1">
      <c r="A224" s="16" t="s">
        <v>442</v>
      </c>
      <c r="B224" s="17"/>
    </row>
    <row r="225" spans="1:2" ht="14.25" customHeight="1">
      <c r="A225" s="16" t="s">
        <v>443</v>
      </c>
      <c r="B225" s="17"/>
    </row>
    <row r="226" spans="1:2" ht="14.25" customHeight="1">
      <c r="A226" s="16" t="s">
        <v>93</v>
      </c>
      <c r="B226" s="17">
        <f>SUM(B227:B232)</f>
        <v>26</v>
      </c>
    </row>
    <row r="227" spans="1:2" ht="14.25" customHeight="1">
      <c r="A227" s="16" t="s">
        <v>2</v>
      </c>
      <c r="B227" s="17">
        <v>26</v>
      </c>
    </row>
    <row r="228" spans="1:2" ht="14.25" customHeight="1">
      <c r="A228" s="16" t="s">
        <v>3</v>
      </c>
      <c r="B228" s="17"/>
    </row>
    <row r="229" spans="1:2" ht="14.25" customHeight="1">
      <c r="A229" s="16" t="s">
        <v>444</v>
      </c>
      <c r="B229" s="17"/>
    </row>
    <row r="230" spans="1:2" ht="14.25" customHeight="1">
      <c r="A230" s="16" t="s">
        <v>94</v>
      </c>
      <c r="B230" s="17"/>
    </row>
    <row r="231" spans="1:2" ht="14.25" customHeight="1">
      <c r="A231" s="16" t="s">
        <v>95</v>
      </c>
      <c r="B231" s="17"/>
    </row>
    <row r="232" spans="1:2" ht="14.25" customHeight="1">
      <c r="A232" s="16" t="s">
        <v>501</v>
      </c>
      <c r="B232" s="17"/>
    </row>
    <row r="233" spans="1:2" ht="14.25" customHeight="1">
      <c r="A233" s="16" t="s">
        <v>96</v>
      </c>
      <c r="B233" s="17"/>
    </row>
    <row r="234" spans="1:2" ht="14.25" customHeight="1">
      <c r="A234" s="16" t="s">
        <v>97</v>
      </c>
      <c r="B234" s="17"/>
    </row>
    <row r="235" spans="1:2" ht="14.25" customHeight="1">
      <c r="A235" s="16" t="s">
        <v>2</v>
      </c>
      <c r="B235" s="17"/>
    </row>
    <row r="236" spans="1:2" ht="14.25" customHeight="1">
      <c r="A236" s="16" t="s">
        <v>3</v>
      </c>
      <c r="B236" s="17"/>
    </row>
    <row r="237" spans="1:2" ht="14.25" customHeight="1">
      <c r="A237" s="16" t="s">
        <v>98</v>
      </c>
      <c r="B237" s="17"/>
    </row>
    <row r="238" spans="1:2" ht="14.25" customHeight="1">
      <c r="A238" s="16" t="s">
        <v>445</v>
      </c>
      <c r="B238" s="17"/>
    </row>
    <row r="239" spans="1:2" ht="14.25" customHeight="1">
      <c r="A239" s="16" t="s">
        <v>446</v>
      </c>
      <c r="B239" s="17"/>
    </row>
    <row r="240" spans="1:2" ht="14.25" customHeight="1">
      <c r="A240" s="16" t="s">
        <v>99</v>
      </c>
      <c r="B240" s="17"/>
    </row>
    <row r="241" spans="1:2" ht="14.25" customHeight="1">
      <c r="A241" s="16" t="s">
        <v>100</v>
      </c>
      <c r="B241" s="17"/>
    </row>
    <row r="242" spans="1:2" ht="14.25" customHeight="1">
      <c r="A242" s="16" t="s">
        <v>101</v>
      </c>
      <c r="B242" s="17"/>
    </row>
    <row r="243" spans="1:2" ht="14.25" customHeight="1">
      <c r="A243" s="16" t="s">
        <v>102</v>
      </c>
      <c r="B243" s="17">
        <v>866</v>
      </c>
    </row>
    <row r="244" spans="1:2" s="10" customFormat="1" ht="14.25" customHeight="1">
      <c r="A244" s="14" t="s">
        <v>103</v>
      </c>
      <c r="B244" s="15">
        <f t="shared" ref="B244" si="0">B245+B249+B256+B260+B261+B262+B263+B264+B266+B267</f>
        <v>10476</v>
      </c>
    </row>
    <row r="245" spans="1:2" ht="14.25" customHeight="1">
      <c r="A245" s="16" t="s">
        <v>104</v>
      </c>
      <c r="B245" s="17">
        <f>SUM(B246:B248)</f>
        <v>73</v>
      </c>
    </row>
    <row r="246" spans="1:2" ht="14.25" customHeight="1">
      <c r="A246" s="16" t="s">
        <v>2</v>
      </c>
      <c r="B246" s="17">
        <v>39</v>
      </c>
    </row>
    <row r="247" spans="1:2" ht="14.25" customHeight="1">
      <c r="A247" s="16" t="s">
        <v>3</v>
      </c>
      <c r="B247" s="17"/>
    </row>
    <row r="248" spans="1:2" ht="14.25" customHeight="1">
      <c r="A248" s="16" t="s">
        <v>105</v>
      </c>
      <c r="B248" s="17">
        <v>34</v>
      </c>
    </row>
    <row r="249" spans="1:2" ht="14.25" customHeight="1">
      <c r="A249" s="16" t="s">
        <v>106</v>
      </c>
      <c r="B249" s="17">
        <f>SUM(B250:B255)</f>
        <v>10310</v>
      </c>
    </row>
    <row r="250" spans="1:2" ht="14.25" customHeight="1">
      <c r="A250" s="16" t="s">
        <v>107</v>
      </c>
      <c r="B250" s="17">
        <v>3297</v>
      </c>
    </row>
    <row r="251" spans="1:2" ht="14.25" customHeight="1">
      <c r="A251" s="16" t="s">
        <v>108</v>
      </c>
      <c r="B251" s="17">
        <f>5168-174</f>
        <v>4994</v>
      </c>
    </row>
    <row r="252" spans="1:2" ht="14.25" customHeight="1">
      <c r="A252" s="16" t="s">
        <v>502</v>
      </c>
      <c r="B252" s="17">
        <f>2038-19</f>
        <v>2019</v>
      </c>
    </row>
    <row r="253" spans="1:2" ht="14.25" customHeight="1">
      <c r="A253" s="16" t="s">
        <v>109</v>
      </c>
      <c r="B253" s="17"/>
    </row>
    <row r="254" spans="1:2" ht="14.25" customHeight="1">
      <c r="A254" s="16" t="s">
        <v>447</v>
      </c>
      <c r="B254" s="17"/>
    </row>
    <row r="255" spans="1:2" ht="14.25" customHeight="1">
      <c r="A255" s="16" t="s">
        <v>110</v>
      </c>
      <c r="B255" s="17"/>
    </row>
    <row r="256" spans="1:2" ht="14.25" customHeight="1">
      <c r="A256" s="16" t="s">
        <v>111</v>
      </c>
      <c r="B256" s="17"/>
    </row>
    <row r="257" spans="1:2" ht="14.25" customHeight="1">
      <c r="A257" s="16" t="s">
        <v>112</v>
      </c>
      <c r="B257" s="17"/>
    </row>
    <row r="258" spans="1:2" ht="14.25" customHeight="1">
      <c r="A258" s="16" t="s">
        <v>113</v>
      </c>
      <c r="B258" s="17"/>
    </row>
    <row r="259" spans="1:2" ht="14.25" customHeight="1">
      <c r="A259" s="16" t="s">
        <v>114</v>
      </c>
      <c r="B259" s="17"/>
    </row>
    <row r="260" spans="1:2" ht="14.25" customHeight="1">
      <c r="A260" s="16" t="s">
        <v>115</v>
      </c>
      <c r="B260" s="17"/>
    </row>
    <row r="261" spans="1:2" ht="14.25" customHeight="1">
      <c r="A261" s="16" t="s">
        <v>116</v>
      </c>
      <c r="B261" s="17"/>
    </row>
    <row r="262" spans="1:2" ht="14.25" customHeight="1">
      <c r="A262" s="16" t="s">
        <v>117</v>
      </c>
      <c r="B262" s="17"/>
    </row>
    <row r="263" spans="1:2" ht="14.25" customHeight="1">
      <c r="A263" s="16" t="s">
        <v>118</v>
      </c>
      <c r="B263" s="17"/>
    </row>
    <row r="264" spans="1:2" ht="14.25" customHeight="1">
      <c r="A264" s="16" t="s">
        <v>119</v>
      </c>
      <c r="B264" s="17">
        <v>3</v>
      </c>
    </row>
    <row r="265" spans="1:2" ht="14.25" customHeight="1">
      <c r="A265" s="16" t="s">
        <v>120</v>
      </c>
      <c r="B265" s="17"/>
    </row>
    <row r="266" spans="1:2" ht="14.25" customHeight="1">
      <c r="A266" s="16" t="s">
        <v>121</v>
      </c>
      <c r="B266" s="17">
        <v>90</v>
      </c>
    </row>
    <row r="267" spans="1:2" ht="14.25" customHeight="1">
      <c r="A267" s="16" t="s">
        <v>122</v>
      </c>
      <c r="B267" s="17"/>
    </row>
    <row r="268" spans="1:2" s="10" customFormat="1" ht="14.25" customHeight="1">
      <c r="A268" s="14" t="s">
        <v>123</v>
      </c>
      <c r="B268" s="15">
        <f>B269+B273+B274+B275+B280+B281+B282+B285+B286+B287</f>
        <v>42</v>
      </c>
    </row>
    <row r="269" spans="1:2" ht="14.25" customHeight="1">
      <c r="A269" s="16" t="s">
        <v>124</v>
      </c>
      <c r="B269" s="17"/>
    </row>
    <row r="270" spans="1:2" ht="14.25" customHeight="1">
      <c r="A270" s="16" t="s">
        <v>2</v>
      </c>
      <c r="B270" s="17"/>
    </row>
    <row r="271" spans="1:2" ht="14.25" customHeight="1">
      <c r="A271" s="16" t="s">
        <v>3</v>
      </c>
      <c r="B271" s="17"/>
    </row>
    <row r="272" spans="1:2" ht="14.25" customHeight="1">
      <c r="A272" s="16" t="s">
        <v>448</v>
      </c>
      <c r="B272" s="17"/>
    </row>
    <row r="273" spans="1:2" ht="14.25" customHeight="1">
      <c r="A273" s="16" t="s">
        <v>125</v>
      </c>
      <c r="B273" s="17"/>
    </row>
    <row r="274" spans="1:2" ht="14.25" customHeight="1">
      <c r="A274" s="16" t="s">
        <v>126</v>
      </c>
      <c r="B274" s="17"/>
    </row>
    <row r="275" spans="1:2" ht="14.25" customHeight="1">
      <c r="A275" s="16" t="s">
        <v>127</v>
      </c>
      <c r="B275" s="17"/>
    </row>
    <row r="276" spans="1:2" ht="14.25" customHeight="1">
      <c r="A276" s="16" t="s">
        <v>128</v>
      </c>
      <c r="B276" s="17"/>
    </row>
    <row r="277" spans="1:2" ht="14.25" customHeight="1">
      <c r="A277" s="16" t="s">
        <v>129</v>
      </c>
      <c r="B277" s="17"/>
    </row>
    <row r="278" spans="1:2" ht="14.25" customHeight="1">
      <c r="A278" s="16" t="s">
        <v>130</v>
      </c>
      <c r="B278" s="17"/>
    </row>
    <row r="279" spans="1:2" ht="14.25" customHeight="1">
      <c r="A279" s="16" t="s">
        <v>131</v>
      </c>
      <c r="B279" s="17"/>
    </row>
    <row r="280" spans="1:2" ht="14.25" customHeight="1">
      <c r="A280" s="16" t="s">
        <v>132</v>
      </c>
      <c r="B280" s="17"/>
    </row>
    <row r="281" spans="1:2" ht="14.25" customHeight="1">
      <c r="A281" s="16" t="s">
        <v>133</v>
      </c>
      <c r="B281" s="17"/>
    </row>
    <row r="282" spans="1:2" ht="14.25" customHeight="1">
      <c r="A282" s="16" t="s">
        <v>134</v>
      </c>
      <c r="B282" s="17"/>
    </row>
    <row r="283" spans="1:2" ht="14.25" customHeight="1">
      <c r="A283" s="16" t="s">
        <v>135</v>
      </c>
      <c r="B283" s="17"/>
    </row>
    <row r="284" spans="1:2" ht="14.25" customHeight="1">
      <c r="A284" s="16" t="s">
        <v>136</v>
      </c>
      <c r="B284" s="17"/>
    </row>
    <row r="285" spans="1:2" ht="14.25" customHeight="1">
      <c r="A285" s="16" t="s">
        <v>137</v>
      </c>
      <c r="B285" s="17"/>
    </row>
    <row r="286" spans="1:2" ht="14.25" customHeight="1">
      <c r="A286" s="16" t="s">
        <v>138</v>
      </c>
      <c r="B286" s="17"/>
    </row>
    <row r="287" spans="1:2" ht="14.25" customHeight="1">
      <c r="A287" s="16" t="s">
        <v>139</v>
      </c>
      <c r="B287" s="17">
        <v>42</v>
      </c>
    </row>
    <row r="288" spans="1:2" ht="14.25" customHeight="1">
      <c r="A288" s="16" t="s">
        <v>140</v>
      </c>
      <c r="B288" s="17">
        <v>42</v>
      </c>
    </row>
    <row r="289" spans="1:2" s="10" customFormat="1" ht="14.25" customHeight="1">
      <c r="A289" s="14" t="s">
        <v>141</v>
      </c>
      <c r="B289" s="15">
        <f t="shared" ref="B289" si="1">B290+B300+B304+B311+B319</f>
        <v>79</v>
      </c>
    </row>
    <row r="290" spans="1:2" ht="14.25" customHeight="1">
      <c r="A290" s="16" t="s">
        <v>142</v>
      </c>
      <c r="B290" s="17">
        <f>SUM(B291:B299)</f>
        <v>79</v>
      </c>
    </row>
    <row r="291" spans="1:2" ht="14.25" customHeight="1">
      <c r="A291" s="16" t="s">
        <v>2</v>
      </c>
      <c r="B291" s="17">
        <v>5</v>
      </c>
    </row>
    <row r="292" spans="1:2" ht="14.25" customHeight="1">
      <c r="A292" s="16" t="s">
        <v>3</v>
      </c>
      <c r="B292" s="17"/>
    </row>
    <row r="293" spans="1:2" ht="14.25" customHeight="1">
      <c r="A293" s="16" t="s">
        <v>143</v>
      </c>
      <c r="B293" s="17"/>
    </row>
    <row r="294" spans="1:2" ht="14.25" customHeight="1">
      <c r="A294" s="16" t="s">
        <v>449</v>
      </c>
      <c r="B294" s="17"/>
    </row>
    <row r="295" spans="1:2" ht="14.25" customHeight="1">
      <c r="A295" s="16" t="s">
        <v>144</v>
      </c>
      <c r="B295" s="17"/>
    </row>
    <row r="296" spans="1:2" ht="14.25" customHeight="1">
      <c r="A296" s="16" t="s">
        <v>145</v>
      </c>
      <c r="B296" s="17">
        <v>10</v>
      </c>
    </row>
    <row r="297" spans="1:2" ht="14.25" customHeight="1">
      <c r="A297" s="16" t="s">
        <v>450</v>
      </c>
      <c r="B297" s="17"/>
    </row>
    <row r="298" spans="1:2" ht="14.25" customHeight="1">
      <c r="A298" s="16" t="s">
        <v>146</v>
      </c>
      <c r="B298" s="17"/>
    </row>
    <row r="299" spans="1:2" ht="14.25" customHeight="1">
      <c r="A299" s="16" t="s">
        <v>147</v>
      </c>
      <c r="B299" s="17">
        <v>64</v>
      </c>
    </row>
    <row r="300" spans="1:2" ht="14.25" customHeight="1">
      <c r="A300" s="16" t="s">
        <v>148</v>
      </c>
      <c r="B300" s="17"/>
    </row>
    <row r="301" spans="1:2" ht="14.25" customHeight="1">
      <c r="A301" s="16" t="s">
        <v>149</v>
      </c>
      <c r="B301" s="17"/>
    </row>
    <row r="302" spans="1:2" ht="14.25" customHeight="1">
      <c r="A302" s="16" t="s">
        <v>150</v>
      </c>
      <c r="B302" s="17"/>
    </row>
    <row r="303" spans="1:2" ht="14.25" customHeight="1">
      <c r="A303" s="16" t="s">
        <v>151</v>
      </c>
      <c r="B303" s="17"/>
    </row>
    <row r="304" spans="1:2" ht="14.25" customHeight="1">
      <c r="A304" s="16" t="s">
        <v>152</v>
      </c>
      <c r="B304" s="17"/>
    </row>
    <row r="305" spans="1:2" ht="14.25" customHeight="1">
      <c r="A305" s="16" t="s">
        <v>2</v>
      </c>
      <c r="B305" s="17"/>
    </row>
    <row r="306" spans="1:2" ht="14.25" customHeight="1">
      <c r="A306" s="16" t="s">
        <v>3</v>
      </c>
      <c r="B306" s="17"/>
    </row>
    <row r="307" spans="1:2" ht="14.25" customHeight="1">
      <c r="A307" s="16" t="s">
        <v>153</v>
      </c>
      <c r="B307" s="17"/>
    </row>
    <row r="308" spans="1:2" ht="14.25" customHeight="1">
      <c r="A308" s="16" t="s">
        <v>154</v>
      </c>
      <c r="B308" s="17"/>
    </row>
    <row r="309" spans="1:2" ht="14.25" customHeight="1">
      <c r="A309" s="16" t="s">
        <v>155</v>
      </c>
      <c r="B309" s="17"/>
    </row>
    <row r="310" spans="1:2" ht="14.25" customHeight="1">
      <c r="A310" s="16" t="s">
        <v>451</v>
      </c>
      <c r="B310" s="17"/>
    </row>
    <row r="311" spans="1:2" ht="14.25" customHeight="1">
      <c r="A311" s="16" t="s">
        <v>156</v>
      </c>
      <c r="B311" s="17"/>
    </row>
    <row r="312" spans="1:2" ht="14.25" customHeight="1">
      <c r="A312" s="16" t="s">
        <v>401</v>
      </c>
      <c r="B312" s="17"/>
    </row>
    <row r="313" spans="1:2" ht="14.25" customHeight="1">
      <c r="A313" s="16" t="s">
        <v>3</v>
      </c>
      <c r="B313" s="17"/>
    </row>
    <row r="314" spans="1:2" ht="14.25" customHeight="1">
      <c r="A314" s="16" t="s">
        <v>157</v>
      </c>
      <c r="B314" s="17"/>
    </row>
    <row r="315" spans="1:2" ht="14.25" customHeight="1">
      <c r="A315" s="16" t="s">
        <v>503</v>
      </c>
      <c r="B315" s="17"/>
    </row>
    <row r="316" spans="1:2" ht="14.25" customHeight="1">
      <c r="A316" s="16" t="s">
        <v>504</v>
      </c>
      <c r="B316" s="17"/>
    </row>
    <row r="317" spans="1:2" ht="14.25" customHeight="1">
      <c r="A317" s="16" t="s">
        <v>505</v>
      </c>
      <c r="B317" s="17"/>
    </row>
    <row r="318" spans="1:2" ht="14.25" customHeight="1">
      <c r="A318" s="16" t="s">
        <v>506</v>
      </c>
      <c r="B318" s="17"/>
    </row>
    <row r="319" spans="1:2" ht="14.25" customHeight="1">
      <c r="A319" s="16" t="s">
        <v>158</v>
      </c>
      <c r="B319" s="17"/>
    </row>
    <row r="320" spans="1:2" ht="14.25" customHeight="1">
      <c r="A320" s="16" t="s">
        <v>452</v>
      </c>
      <c r="B320" s="17"/>
    </row>
    <row r="321" spans="1:2" ht="14.25" customHeight="1">
      <c r="A321" s="18" t="s">
        <v>159</v>
      </c>
      <c r="B321" s="17"/>
    </row>
    <row r="322" spans="1:2" ht="14.25" customHeight="1">
      <c r="A322" s="18" t="s">
        <v>160</v>
      </c>
      <c r="B322" s="17"/>
    </row>
    <row r="323" spans="1:2" s="10" customFormat="1" ht="14.25" customHeight="1">
      <c r="A323" s="14" t="s">
        <v>161</v>
      </c>
      <c r="B323" s="15">
        <f>B324+B337+B348+B349+B355+B356+B358+B366+B371+B377+B385+B388+B392+B395+B397+B399+B400+B401+B402+B403</f>
        <v>3053</v>
      </c>
    </row>
    <row r="324" spans="1:2" ht="14.25" customHeight="1">
      <c r="A324" s="16" t="s">
        <v>162</v>
      </c>
      <c r="B324" s="17">
        <f>SUM(B325:B336)</f>
        <v>70</v>
      </c>
    </row>
    <row r="325" spans="1:2" ht="14.25" customHeight="1">
      <c r="A325" s="18" t="s">
        <v>2</v>
      </c>
      <c r="B325" s="17"/>
    </row>
    <row r="326" spans="1:2" ht="14.25" customHeight="1">
      <c r="A326" s="16" t="s">
        <v>3</v>
      </c>
      <c r="B326" s="17"/>
    </row>
    <row r="327" spans="1:2" ht="14.25" customHeight="1">
      <c r="A327" s="18" t="s">
        <v>163</v>
      </c>
      <c r="B327" s="17"/>
    </row>
    <row r="328" spans="1:2" ht="14.25" customHeight="1">
      <c r="A328" s="18" t="s">
        <v>164</v>
      </c>
      <c r="B328" s="17"/>
    </row>
    <row r="329" spans="1:2" ht="14.25" customHeight="1">
      <c r="A329" s="18" t="s">
        <v>165</v>
      </c>
      <c r="B329" s="17"/>
    </row>
    <row r="330" spans="1:2" ht="14.25" customHeight="1">
      <c r="A330" s="18" t="s">
        <v>453</v>
      </c>
      <c r="B330" s="17"/>
    </row>
    <row r="331" spans="1:2" ht="14.25" customHeight="1">
      <c r="A331" s="18" t="s">
        <v>23</v>
      </c>
      <c r="B331" s="17">
        <v>1</v>
      </c>
    </row>
    <row r="332" spans="1:2" ht="14.25" customHeight="1">
      <c r="A332" s="18" t="s">
        <v>166</v>
      </c>
      <c r="B332" s="17">
        <v>39</v>
      </c>
    </row>
    <row r="333" spans="1:2" ht="14.25" customHeight="1">
      <c r="A333" s="18" t="s">
        <v>167</v>
      </c>
      <c r="B333" s="17"/>
    </row>
    <row r="334" spans="1:2" ht="14.25" customHeight="1">
      <c r="A334" s="18" t="s">
        <v>168</v>
      </c>
      <c r="B334" s="17"/>
    </row>
    <row r="335" spans="1:2" ht="14.25" customHeight="1">
      <c r="A335" s="18" t="s">
        <v>169</v>
      </c>
      <c r="B335" s="17"/>
    </row>
    <row r="336" spans="1:2" ht="14.25" customHeight="1">
      <c r="A336" s="18" t="s">
        <v>170</v>
      </c>
      <c r="B336" s="17">
        <v>30</v>
      </c>
    </row>
    <row r="337" spans="1:2" ht="14.25" customHeight="1">
      <c r="A337" s="16" t="s">
        <v>171</v>
      </c>
      <c r="B337" s="17">
        <f>SUM(B338:B347)</f>
        <v>601</v>
      </c>
    </row>
    <row r="338" spans="1:2" ht="14.25" customHeight="1">
      <c r="A338" s="16" t="s">
        <v>2</v>
      </c>
      <c r="B338" s="17">
        <v>9</v>
      </c>
    </row>
    <row r="339" spans="1:2" ht="14.25" customHeight="1">
      <c r="A339" s="16" t="s">
        <v>3</v>
      </c>
      <c r="B339" s="17">
        <v>60</v>
      </c>
    </row>
    <row r="340" spans="1:2" ht="14.25" customHeight="1">
      <c r="A340" s="16" t="s">
        <v>8</v>
      </c>
      <c r="B340" s="17"/>
    </row>
    <row r="341" spans="1:2" ht="14.25" customHeight="1">
      <c r="A341" s="16" t="s">
        <v>172</v>
      </c>
      <c r="B341" s="17">
        <v>171</v>
      </c>
    </row>
    <row r="342" spans="1:2" ht="14.25" customHeight="1">
      <c r="A342" s="16" t="s">
        <v>173</v>
      </c>
      <c r="B342" s="17"/>
    </row>
    <row r="343" spans="1:2" ht="14.25" customHeight="1">
      <c r="A343" s="16" t="s">
        <v>174</v>
      </c>
      <c r="B343" s="17"/>
    </row>
    <row r="344" spans="1:2" ht="14.25" customHeight="1">
      <c r="A344" s="16" t="s">
        <v>175</v>
      </c>
      <c r="B344" s="17">
        <v>20</v>
      </c>
    </row>
    <row r="345" spans="1:2" ht="14.25" customHeight="1">
      <c r="A345" s="16" t="s">
        <v>454</v>
      </c>
      <c r="B345" s="17"/>
    </row>
    <row r="346" spans="1:2" ht="14.25" customHeight="1">
      <c r="A346" s="16" t="s">
        <v>507</v>
      </c>
      <c r="B346" s="17"/>
    </row>
    <row r="347" spans="1:2" ht="14.25" customHeight="1">
      <c r="A347" s="16" t="s">
        <v>176</v>
      </c>
      <c r="B347" s="17">
        <v>341</v>
      </c>
    </row>
    <row r="348" spans="1:2" ht="14.25" customHeight="1">
      <c r="A348" s="16" t="s">
        <v>177</v>
      </c>
      <c r="B348" s="17"/>
    </row>
    <row r="349" spans="1:2" ht="14.25" customHeight="1">
      <c r="A349" s="16" t="s">
        <v>178</v>
      </c>
      <c r="B349" s="17">
        <f>SUM(B350:B355)</f>
        <v>1639</v>
      </c>
    </row>
    <row r="350" spans="1:2" ht="14.25" customHeight="1">
      <c r="A350" s="18" t="s">
        <v>179</v>
      </c>
      <c r="B350" s="17"/>
    </row>
    <row r="351" spans="1:2" ht="14.25" customHeight="1">
      <c r="A351" s="18" t="s">
        <v>180</v>
      </c>
      <c r="B351" s="17"/>
    </row>
    <row r="352" spans="1:2" ht="14.25" customHeight="1">
      <c r="A352" s="18" t="s">
        <v>181</v>
      </c>
      <c r="B352" s="17">
        <v>1639</v>
      </c>
    </row>
    <row r="353" spans="1:2" ht="14.25" customHeight="1">
      <c r="A353" s="18" t="s">
        <v>182</v>
      </c>
      <c r="B353" s="17"/>
    </row>
    <row r="354" spans="1:2" ht="14.25" customHeight="1">
      <c r="A354" s="18" t="s">
        <v>183</v>
      </c>
      <c r="B354" s="17"/>
    </row>
    <row r="355" spans="1:2" ht="14.25" customHeight="1">
      <c r="A355" s="16" t="s">
        <v>184</v>
      </c>
      <c r="B355" s="17"/>
    </row>
    <row r="356" spans="1:2" ht="14.25" customHeight="1">
      <c r="A356" s="16" t="s">
        <v>185</v>
      </c>
      <c r="B356" s="17"/>
    </row>
    <row r="357" spans="1:2" ht="14.25" customHeight="1">
      <c r="A357" s="18" t="s">
        <v>186</v>
      </c>
      <c r="B357" s="17"/>
    </row>
    <row r="358" spans="1:2" ht="14.25" customHeight="1">
      <c r="A358" s="16" t="s">
        <v>187</v>
      </c>
      <c r="B358" s="17">
        <f>SUM(B359:B365)</f>
        <v>271</v>
      </c>
    </row>
    <row r="359" spans="1:2" ht="14.25" customHeight="1">
      <c r="A359" s="18" t="s">
        <v>188</v>
      </c>
      <c r="B359" s="17"/>
    </row>
    <row r="360" spans="1:2" ht="14.25" customHeight="1">
      <c r="A360" s="18" t="s">
        <v>455</v>
      </c>
      <c r="B360" s="17">
        <v>25</v>
      </c>
    </row>
    <row r="361" spans="1:2" ht="14.25" customHeight="1">
      <c r="A361" s="18" t="s">
        <v>189</v>
      </c>
      <c r="B361" s="17">
        <v>18</v>
      </c>
    </row>
    <row r="362" spans="1:2" ht="14.25" customHeight="1">
      <c r="A362" s="18" t="s">
        <v>190</v>
      </c>
      <c r="B362" s="17"/>
    </row>
    <row r="363" spans="1:2" ht="14.25" customHeight="1">
      <c r="A363" s="18" t="s">
        <v>456</v>
      </c>
      <c r="B363" s="17"/>
    </row>
    <row r="364" spans="1:2" ht="14.25" customHeight="1">
      <c r="A364" s="18" t="s">
        <v>191</v>
      </c>
      <c r="B364" s="17">
        <v>20</v>
      </c>
    </row>
    <row r="365" spans="1:2" ht="14.25" customHeight="1">
      <c r="A365" s="18" t="s">
        <v>192</v>
      </c>
      <c r="B365" s="17">
        <v>208</v>
      </c>
    </row>
    <row r="366" spans="1:2" ht="14.25" customHeight="1">
      <c r="A366" s="16" t="s">
        <v>193</v>
      </c>
      <c r="B366" s="17">
        <f>SUM(B367:B370)</f>
        <v>46</v>
      </c>
    </row>
    <row r="367" spans="1:2" ht="14.25" customHeight="1">
      <c r="A367" s="16" t="s">
        <v>508</v>
      </c>
      <c r="B367" s="17">
        <v>37</v>
      </c>
    </row>
    <row r="368" spans="1:2" ht="14.25" customHeight="1">
      <c r="A368" s="16" t="s">
        <v>194</v>
      </c>
      <c r="B368" s="17"/>
    </row>
    <row r="369" spans="1:2" ht="14.25" customHeight="1">
      <c r="A369" s="16" t="s">
        <v>195</v>
      </c>
      <c r="B369" s="17">
        <v>8</v>
      </c>
    </row>
    <row r="370" spans="1:2" ht="14.25" customHeight="1">
      <c r="A370" s="16" t="s">
        <v>509</v>
      </c>
      <c r="B370" s="17">
        <v>1</v>
      </c>
    </row>
    <row r="371" spans="1:2" ht="14.25" customHeight="1">
      <c r="A371" s="16" t="s">
        <v>196</v>
      </c>
      <c r="B371" s="17">
        <f>SUM(B372:B376)</f>
        <v>103</v>
      </c>
    </row>
    <row r="372" spans="1:2" ht="14.25" customHeight="1">
      <c r="A372" s="16" t="s">
        <v>510</v>
      </c>
      <c r="B372" s="17"/>
    </row>
    <row r="373" spans="1:2" ht="14.25" customHeight="1">
      <c r="A373" s="16" t="s">
        <v>511</v>
      </c>
      <c r="B373" s="17">
        <v>80</v>
      </c>
    </row>
    <row r="374" spans="1:2" ht="14.25" customHeight="1">
      <c r="A374" s="16" t="s">
        <v>197</v>
      </c>
      <c r="B374" s="17"/>
    </row>
    <row r="375" spans="1:2" ht="14.25" customHeight="1">
      <c r="A375" s="16" t="s">
        <v>198</v>
      </c>
      <c r="B375" s="17"/>
    </row>
    <row r="376" spans="1:2" ht="14.25" customHeight="1">
      <c r="A376" s="16" t="s">
        <v>199</v>
      </c>
      <c r="B376" s="17">
        <v>23</v>
      </c>
    </row>
    <row r="377" spans="1:2" ht="14.25" customHeight="1">
      <c r="A377" s="16" t="s">
        <v>200</v>
      </c>
      <c r="B377" s="17">
        <f>SUM(B378:B384)</f>
        <v>22</v>
      </c>
    </row>
    <row r="378" spans="1:2" ht="14.25" customHeight="1">
      <c r="A378" s="16" t="s">
        <v>2</v>
      </c>
      <c r="B378" s="17">
        <v>3</v>
      </c>
    </row>
    <row r="379" spans="1:2" ht="14.25" customHeight="1">
      <c r="A379" s="16" t="s">
        <v>397</v>
      </c>
      <c r="B379" s="17"/>
    </row>
    <row r="380" spans="1:2" ht="14.25" customHeight="1">
      <c r="A380" s="16" t="s">
        <v>8</v>
      </c>
      <c r="B380" s="17"/>
    </row>
    <row r="381" spans="1:2" ht="14.25" customHeight="1">
      <c r="A381" s="16" t="s">
        <v>201</v>
      </c>
      <c r="B381" s="17">
        <v>10</v>
      </c>
    </row>
    <row r="382" spans="1:2" ht="14.25" customHeight="1">
      <c r="A382" s="16" t="s">
        <v>202</v>
      </c>
      <c r="B382" s="17">
        <v>4</v>
      </c>
    </row>
    <row r="383" spans="1:2" ht="14.25" customHeight="1">
      <c r="A383" s="16" t="s">
        <v>203</v>
      </c>
      <c r="B383" s="17"/>
    </row>
    <row r="384" spans="1:2" ht="14.25" customHeight="1">
      <c r="A384" s="16" t="s">
        <v>204</v>
      </c>
      <c r="B384" s="17">
        <v>5</v>
      </c>
    </row>
    <row r="385" spans="1:2" ht="14.25" customHeight="1">
      <c r="A385" s="16" t="s">
        <v>205</v>
      </c>
      <c r="B385" s="17">
        <f>SUM(B386:B387)</f>
        <v>23</v>
      </c>
    </row>
    <row r="386" spans="1:2" ht="14.25" customHeight="1">
      <c r="A386" s="16" t="s">
        <v>206</v>
      </c>
      <c r="B386" s="17"/>
    </row>
    <row r="387" spans="1:2" ht="14.25" customHeight="1">
      <c r="A387" s="16" t="s">
        <v>457</v>
      </c>
      <c r="B387" s="17">
        <v>23</v>
      </c>
    </row>
    <row r="388" spans="1:2" ht="14.25" customHeight="1">
      <c r="A388" s="16" t="s">
        <v>207</v>
      </c>
      <c r="B388" s="17"/>
    </row>
    <row r="389" spans="1:2" ht="14.25" customHeight="1">
      <c r="A389" s="16" t="s">
        <v>2</v>
      </c>
      <c r="B389" s="17"/>
    </row>
    <row r="390" spans="1:2" ht="14.25" customHeight="1">
      <c r="A390" s="16" t="s">
        <v>3</v>
      </c>
      <c r="B390" s="17"/>
    </row>
    <row r="391" spans="1:2" ht="14.25" customHeight="1">
      <c r="A391" s="16" t="s">
        <v>208</v>
      </c>
      <c r="B391" s="17"/>
    </row>
    <row r="392" spans="1:2" ht="14.25" customHeight="1">
      <c r="A392" s="16" t="s">
        <v>209</v>
      </c>
      <c r="B392" s="17">
        <f>SUM(B393:B394)</f>
        <v>90</v>
      </c>
    </row>
    <row r="393" spans="1:2" ht="14.25" customHeight="1">
      <c r="A393" s="16" t="s">
        <v>512</v>
      </c>
      <c r="B393" s="17">
        <v>18</v>
      </c>
    </row>
    <row r="394" spans="1:2" ht="14.25" customHeight="1">
      <c r="A394" s="16" t="s">
        <v>513</v>
      </c>
      <c r="B394" s="17">
        <v>72</v>
      </c>
    </row>
    <row r="395" spans="1:2" ht="14.25" customHeight="1">
      <c r="A395" s="16" t="s">
        <v>210</v>
      </c>
      <c r="B395" s="17"/>
    </row>
    <row r="396" spans="1:2" ht="14.25" customHeight="1">
      <c r="A396" s="16" t="s">
        <v>514</v>
      </c>
      <c r="B396" s="17"/>
    </row>
    <row r="397" spans="1:2" ht="14.25" customHeight="1">
      <c r="A397" s="16" t="s">
        <v>211</v>
      </c>
      <c r="B397" s="17"/>
    </row>
    <row r="398" spans="1:2" ht="14.25" customHeight="1">
      <c r="A398" s="16" t="s">
        <v>515</v>
      </c>
      <c r="B398" s="17"/>
    </row>
    <row r="399" spans="1:2" ht="14.25" customHeight="1">
      <c r="A399" s="16" t="s">
        <v>212</v>
      </c>
      <c r="B399" s="17"/>
    </row>
    <row r="400" spans="1:2" ht="14.25" customHeight="1">
      <c r="A400" s="16" t="s">
        <v>213</v>
      </c>
      <c r="B400" s="17">
        <v>75</v>
      </c>
    </row>
    <row r="401" spans="1:2" ht="14.25" customHeight="1">
      <c r="A401" s="16" t="s">
        <v>214</v>
      </c>
      <c r="B401" s="17">
        <v>90</v>
      </c>
    </row>
    <row r="402" spans="1:2" ht="14.25" customHeight="1">
      <c r="A402" s="16" t="s">
        <v>215</v>
      </c>
      <c r="B402" s="17">
        <v>23</v>
      </c>
    </row>
    <row r="403" spans="1:2" ht="14.25" customHeight="1">
      <c r="A403" s="16" t="s">
        <v>216</v>
      </c>
      <c r="B403" s="17"/>
    </row>
    <row r="404" spans="1:2" s="10" customFormat="1" ht="14.25" customHeight="1">
      <c r="A404" s="14" t="s">
        <v>217</v>
      </c>
      <c r="B404" s="15">
        <f t="shared" ref="B404" si="2">B405+B410+B419+B423+B433+B434+B438+B444+B449+B454+B458+B460</f>
        <v>1516</v>
      </c>
    </row>
    <row r="405" spans="1:2" ht="14.25" customHeight="1">
      <c r="A405" s="16" t="s">
        <v>218</v>
      </c>
      <c r="B405" s="17">
        <f>SUM(B406:B409)</f>
        <v>193</v>
      </c>
    </row>
    <row r="406" spans="1:2" ht="14.25" customHeight="1">
      <c r="A406" s="16" t="s">
        <v>2</v>
      </c>
      <c r="B406" s="17">
        <v>193</v>
      </c>
    </row>
    <row r="407" spans="1:2" ht="14.25" customHeight="1">
      <c r="A407" s="16" t="s">
        <v>3</v>
      </c>
      <c r="B407" s="17"/>
    </row>
    <row r="408" spans="1:2" ht="14.25" customHeight="1">
      <c r="A408" s="16" t="s">
        <v>8</v>
      </c>
      <c r="B408" s="17"/>
    </row>
    <row r="409" spans="1:2" ht="14.25" customHeight="1">
      <c r="A409" s="16" t="s">
        <v>219</v>
      </c>
      <c r="B409" s="17"/>
    </row>
    <row r="410" spans="1:2" ht="14.25" customHeight="1">
      <c r="A410" s="16" t="s">
        <v>220</v>
      </c>
      <c r="B410" s="17"/>
    </row>
    <row r="411" spans="1:2" ht="14.25" customHeight="1">
      <c r="A411" s="18" t="s">
        <v>221</v>
      </c>
      <c r="B411" s="17"/>
    </row>
    <row r="412" spans="1:2" ht="14.25" customHeight="1">
      <c r="A412" s="18" t="s">
        <v>222</v>
      </c>
      <c r="B412" s="17"/>
    </row>
    <row r="413" spans="1:2" ht="14.25" customHeight="1">
      <c r="A413" s="18" t="s">
        <v>458</v>
      </c>
      <c r="B413" s="17"/>
    </row>
    <row r="414" spans="1:2" ht="14.25" customHeight="1">
      <c r="A414" s="18" t="s">
        <v>459</v>
      </c>
      <c r="B414" s="17"/>
    </row>
    <row r="415" spans="1:2" ht="14.25" customHeight="1">
      <c r="A415" s="18" t="s">
        <v>460</v>
      </c>
      <c r="B415" s="17"/>
    </row>
    <row r="416" spans="1:2" ht="14.25" customHeight="1">
      <c r="A416" s="18" t="s">
        <v>223</v>
      </c>
      <c r="B416" s="17"/>
    </row>
    <row r="417" spans="1:2" ht="14.25" customHeight="1">
      <c r="A417" s="18" t="s">
        <v>461</v>
      </c>
      <c r="B417" s="17"/>
    </row>
    <row r="418" spans="1:2" ht="14.25" customHeight="1">
      <c r="A418" s="18" t="s">
        <v>224</v>
      </c>
      <c r="B418" s="17"/>
    </row>
    <row r="419" spans="1:2" ht="14.25" customHeight="1">
      <c r="A419" s="16" t="s">
        <v>225</v>
      </c>
      <c r="B419" s="17">
        <f>SUM(B420:B422)</f>
        <v>206</v>
      </c>
    </row>
    <row r="420" spans="1:2" ht="14.25" customHeight="1">
      <c r="A420" s="16" t="s">
        <v>462</v>
      </c>
      <c r="B420" s="17">
        <v>169</v>
      </c>
    </row>
    <row r="421" spans="1:2" ht="14.25" customHeight="1">
      <c r="A421" s="16" t="s">
        <v>463</v>
      </c>
      <c r="B421" s="17"/>
    </row>
    <row r="422" spans="1:2" ht="14.25" customHeight="1">
      <c r="A422" s="16" t="s">
        <v>516</v>
      </c>
      <c r="B422" s="17">
        <v>37</v>
      </c>
    </row>
    <row r="423" spans="1:2" ht="14.25" customHeight="1">
      <c r="A423" s="16" t="s">
        <v>226</v>
      </c>
      <c r="B423" s="17">
        <f>SUM(B424:B432)</f>
        <v>35</v>
      </c>
    </row>
    <row r="424" spans="1:2" ht="14.25" customHeight="1">
      <c r="A424" s="16" t="s">
        <v>227</v>
      </c>
      <c r="B424" s="17"/>
    </row>
    <row r="425" spans="1:2" ht="14.25" customHeight="1">
      <c r="A425" s="16" t="s">
        <v>228</v>
      </c>
      <c r="B425" s="17"/>
    </row>
    <row r="426" spans="1:2" ht="14.25" customHeight="1">
      <c r="A426" s="16" t="s">
        <v>517</v>
      </c>
      <c r="B426" s="17"/>
    </row>
    <row r="427" spans="1:2" ht="14.25" customHeight="1">
      <c r="A427" s="16" t="s">
        <v>464</v>
      </c>
      <c r="B427" s="17"/>
    </row>
    <row r="428" spans="1:2" ht="14.25" customHeight="1">
      <c r="A428" s="16" t="s">
        <v>229</v>
      </c>
      <c r="B428" s="17"/>
    </row>
    <row r="429" spans="1:2" ht="14.25" customHeight="1">
      <c r="A429" s="16" t="s">
        <v>518</v>
      </c>
      <c r="B429" s="17"/>
    </row>
    <row r="430" spans="1:2" ht="14.25" customHeight="1">
      <c r="A430" s="16" t="s">
        <v>519</v>
      </c>
      <c r="B430" s="17">
        <v>20</v>
      </c>
    </row>
    <row r="431" spans="1:2" ht="14.25" customHeight="1">
      <c r="A431" s="16" t="s">
        <v>230</v>
      </c>
      <c r="B431" s="17">
        <v>2</v>
      </c>
    </row>
    <row r="432" spans="1:2" ht="14.25" customHeight="1">
      <c r="A432" s="16" t="s">
        <v>231</v>
      </c>
      <c r="B432" s="17">
        <v>13</v>
      </c>
    </row>
    <row r="433" spans="1:2" ht="14.25" customHeight="1">
      <c r="A433" s="16" t="s">
        <v>232</v>
      </c>
      <c r="B433" s="17"/>
    </row>
    <row r="434" spans="1:2" ht="14.25" customHeight="1">
      <c r="A434" s="16" t="s">
        <v>233</v>
      </c>
      <c r="B434" s="17">
        <f>SUM(B435:B437)</f>
        <v>142</v>
      </c>
    </row>
    <row r="435" spans="1:2" ht="14.25" customHeight="1">
      <c r="A435" s="16" t="s">
        <v>234</v>
      </c>
      <c r="B435" s="17">
        <v>96</v>
      </c>
    </row>
    <row r="436" spans="1:2" ht="14.25" customHeight="1">
      <c r="A436" s="16" t="s">
        <v>235</v>
      </c>
      <c r="B436" s="17">
        <v>4</v>
      </c>
    </row>
    <row r="437" spans="1:2" ht="14.25" customHeight="1">
      <c r="A437" s="16" t="s">
        <v>236</v>
      </c>
      <c r="B437" s="17">
        <v>42</v>
      </c>
    </row>
    <row r="438" spans="1:2" ht="14.25" customHeight="1">
      <c r="A438" s="16" t="s">
        <v>237</v>
      </c>
      <c r="B438" s="17"/>
    </row>
    <row r="439" spans="1:2" ht="14.25" customHeight="1">
      <c r="A439" s="18" t="s">
        <v>2</v>
      </c>
      <c r="B439" s="17"/>
    </row>
    <row r="440" spans="1:2" ht="14.25" customHeight="1">
      <c r="A440" s="18" t="s">
        <v>397</v>
      </c>
      <c r="B440" s="17"/>
    </row>
    <row r="441" spans="1:2" ht="14.25" customHeight="1">
      <c r="A441" s="18" t="s">
        <v>238</v>
      </c>
      <c r="B441" s="17"/>
    </row>
    <row r="442" spans="1:2" ht="14.25" customHeight="1">
      <c r="A442" s="18" t="s">
        <v>5</v>
      </c>
      <c r="B442" s="17"/>
    </row>
    <row r="443" spans="1:2" ht="14.25" customHeight="1">
      <c r="A443" s="18" t="s">
        <v>239</v>
      </c>
      <c r="B443" s="17"/>
    </row>
    <row r="444" spans="1:2" ht="14.25" customHeight="1">
      <c r="A444" s="16" t="s">
        <v>240</v>
      </c>
      <c r="B444" s="17">
        <f>SUM(B445:B448)</f>
        <v>893</v>
      </c>
    </row>
    <row r="445" spans="1:2" ht="14.25" customHeight="1">
      <c r="A445" s="16" t="s">
        <v>520</v>
      </c>
      <c r="B445" s="17">
        <v>98</v>
      </c>
    </row>
    <row r="446" spans="1:2" ht="14.25" customHeight="1">
      <c r="A446" s="16" t="s">
        <v>521</v>
      </c>
      <c r="B446" s="17">
        <v>481</v>
      </c>
    </row>
    <row r="447" spans="1:2" ht="14.25" customHeight="1">
      <c r="A447" s="16" t="s">
        <v>522</v>
      </c>
      <c r="B447" s="17">
        <v>314</v>
      </c>
    </row>
    <row r="448" spans="1:2" ht="14.25" customHeight="1">
      <c r="A448" s="16" t="s">
        <v>523</v>
      </c>
      <c r="B448" s="17"/>
    </row>
    <row r="449" spans="1:2" ht="14.25" customHeight="1">
      <c r="A449" s="16" t="s">
        <v>241</v>
      </c>
      <c r="B449" s="17">
        <f>SUM(B450:B453)</f>
        <v>6</v>
      </c>
    </row>
    <row r="450" spans="1:2" ht="14.25" customHeight="1">
      <c r="A450" s="16" t="s">
        <v>465</v>
      </c>
      <c r="B450" s="17">
        <v>1</v>
      </c>
    </row>
    <row r="451" spans="1:2" ht="14.25" customHeight="1">
      <c r="A451" s="16" t="s">
        <v>524</v>
      </c>
      <c r="B451" s="17">
        <v>5</v>
      </c>
    </row>
    <row r="452" spans="1:2" ht="14.25" customHeight="1">
      <c r="A452" s="16" t="s">
        <v>525</v>
      </c>
      <c r="B452" s="17"/>
    </row>
    <row r="453" spans="1:2" ht="14.25" customHeight="1">
      <c r="A453" s="16" t="s">
        <v>526</v>
      </c>
      <c r="B453" s="17"/>
    </row>
    <row r="454" spans="1:2" ht="14.25" customHeight="1">
      <c r="A454" s="16" t="s">
        <v>242</v>
      </c>
      <c r="B454" s="17">
        <f>SUM(B455:B457)</f>
        <v>32</v>
      </c>
    </row>
    <row r="455" spans="1:2" ht="14.25" customHeight="1">
      <c r="A455" s="16" t="s">
        <v>527</v>
      </c>
      <c r="B455" s="17"/>
    </row>
    <row r="456" spans="1:2" ht="14.25" customHeight="1">
      <c r="A456" s="16" t="s">
        <v>466</v>
      </c>
      <c r="B456" s="17"/>
    </row>
    <row r="457" spans="1:2" ht="14.25" customHeight="1">
      <c r="A457" s="16" t="s">
        <v>467</v>
      </c>
      <c r="B457" s="17">
        <v>32</v>
      </c>
    </row>
    <row r="458" spans="1:2" ht="14.25" customHeight="1">
      <c r="A458" s="16" t="s">
        <v>243</v>
      </c>
      <c r="B458" s="17"/>
    </row>
    <row r="459" spans="1:2" ht="14.25" customHeight="1">
      <c r="A459" s="16" t="s">
        <v>528</v>
      </c>
      <c r="B459" s="17"/>
    </row>
    <row r="460" spans="1:2" ht="14.25" customHeight="1">
      <c r="A460" s="16" t="s">
        <v>244</v>
      </c>
      <c r="B460" s="17">
        <v>9</v>
      </c>
    </row>
    <row r="461" spans="1:2" s="10" customFormat="1" ht="14.25" customHeight="1">
      <c r="A461" s="14" t="s">
        <v>245</v>
      </c>
      <c r="B461" s="15">
        <f t="shared" ref="B461" si="3">B462+B466+B467+B471+B475+B476+B477+B478+B479+B480+B481+B486+B487+B488+B489</f>
        <v>296</v>
      </c>
    </row>
    <row r="462" spans="1:2" ht="14.25" customHeight="1">
      <c r="A462" s="16" t="s">
        <v>246</v>
      </c>
      <c r="B462" s="17">
        <f>SUM(B463:B465)</f>
        <v>76</v>
      </c>
    </row>
    <row r="463" spans="1:2" ht="14.25" customHeight="1">
      <c r="A463" s="16" t="s">
        <v>2</v>
      </c>
      <c r="B463" s="17">
        <v>26</v>
      </c>
    </row>
    <row r="464" spans="1:2" ht="14.25" customHeight="1">
      <c r="A464" s="16" t="s">
        <v>3</v>
      </c>
      <c r="B464" s="17">
        <v>8</v>
      </c>
    </row>
    <row r="465" spans="1:2" ht="14.25" customHeight="1">
      <c r="A465" s="16" t="s">
        <v>247</v>
      </c>
      <c r="B465" s="17">
        <v>42</v>
      </c>
    </row>
    <row r="466" spans="1:2" ht="14.25" customHeight="1">
      <c r="A466" s="16" t="s">
        <v>248</v>
      </c>
      <c r="B466" s="17">
        <v>4</v>
      </c>
    </row>
    <row r="467" spans="1:2" ht="14.25" customHeight="1">
      <c r="A467" s="16" t="s">
        <v>249</v>
      </c>
      <c r="B467" s="17">
        <f>SUM(B468:B470)</f>
        <v>100</v>
      </c>
    </row>
    <row r="468" spans="1:2" ht="14.25" customHeight="1">
      <c r="A468" s="16" t="s">
        <v>529</v>
      </c>
      <c r="B468" s="17">
        <v>100</v>
      </c>
    </row>
    <row r="469" spans="1:2" ht="14.25" customHeight="1">
      <c r="A469" s="16" t="s">
        <v>250</v>
      </c>
      <c r="B469" s="17"/>
    </row>
    <row r="470" spans="1:2" ht="14.25" customHeight="1">
      <c r="A470" s="16" t="s">
        <v>251</v>
      </c>
      <c r="B470" s="17"/>
    </row>
    <row r="471" spans="1:2" ht="14.25" customHeight="1">
      <c r="A471" s="16" t="s">
        <v>252</v>
      </c>
      <c r="B471" s="17">
        <f>SUM(B472:B474)</f>
        <v>66</v>
      </c>
    </row>
    <row r="472" spans="1:2" ht="14.25" customHeight="1">
      <c r="A472" s="16" t="s">
        <v>468</v>
      </c>
      <c r="B472" s="17"/>
    </row>
    <row r="473" spans="1:2" ht="14.25" customHeight="1">
      <c r="A473" s="16" t="s">
        <v>469</v>
      </c>
      <c r="B473" s="17">
        <v>66</v>
      </c>
    </row>
    <row r="474" spans="1:2" ht="14.25" customHeight="1">
      <c r="A474" s="16" t="s">
        <v>470</v>
      </c>
      <c r="B474" s="17"/>
    </row>
    <row r="475" spans="1:2" ht="14.25" customHeight="1">
      <c r="A475" s="16" t="s">
        <v>253</v>
      </c>
      <c r="B475" s="17"/>
    </row>
    <row r="476" spans="1:2" ht="14.25" customHeight="1">
      <c r="A476" s="16" t="s">
        <v>254</v>
      </c>
      <c r="B476" s="17"/>
    </row>
    <row r="477" spans="1:2" ht="14.25" customHeight="1">
      <c r="A477" s="16" t="s">
        <v>255</v>
      </c>
      <c r="B477" s="17"/>
    </row>
    <row r="478" spans="1:2" ht="14.25" customHeight="1">
      <c r="A478" s="16" t="s">
        <v>256</v>
      </c>
      <c r="B478" s="17"/>
    </row>
    <row r="479" spans="1:2" ht="14.25" customHeight="1">
      <c r="A479" s="16" t="s">
        <v>257</v>
      </c>
      <c r="B479" s="17"/>
    </row>
    <row r="480" spans="1:2" ht="14.25" customHeight="1">
      <c r="A480" s="16" t="s">
        <v>258</v>
      </c>
      <c r="B480" s="17"/>
    </row>
    <row r="481" spans="1:2" ht="14.25" customHeight="1">
      <c r="A481" s="16" t="s">
        <v>259</v>
      </c>
      <c r="B481" s="17">
        <f>SUM(B482:B485)</f>
        <v>50</v>
      </c>
    </row>
    <row r="482" spans="1:2" ht="14.25" customHeight="1">
      <c r="A482" s="16" t="s">
        <v>530</v>
      </c>
      <c r="B482" s="17"/>
    </row>
    <row r="483" spans="1:2" ht="14.25" customHeight="1">
      <c r="A483" s="16" t="s">
        <v>531</v>
      </c>
      <c r="B483" s="17"/>
    </row>
    <row r="484" spans="1:2" ht="14.25" customHeight="1">
      <c r="A484" s="16" t="s">
        <v>532</v>
      </c>
      <c r="B484" s="17"/>
    </row>
    <row r="485" spans="1:2" ht="14.25" customHeight="1">
      <c r="A485" s="16" t="s">
        <v>471</v>
      </c>
      <c r="B485" s="17">
        <f>50</f>
        <v>50</v>
      </c>
    </row>
    <row r="486" spans="1:2" ht="14.25" customHeight="1">
      <c r="A486" s="16" t="s">
        <v>260</v>
      </c>
      <c r="B486" s="17"/>
    </row>
    <row r="487" spans="1:2" ht="14.25" customHeight="1">
      <c r="A487" s="16" t="s">
        <v>261</v>
      </c>
      <c r="B487" s="17"/>
    </row>
    <row r="488" spans="1:2" ht="14.25" customHeight="1">
      <c r="A488" s="16" t="s">
        <v>262</v>
      </c>
      <c r="B488" s="17"/>
    </row>
    <row r="489" spans="1:2" ht="14.25" customHeight="1">
      <c r="A489" s="16" t="s">
        <v>263</v>
      </c>
      <c r="B489" s="17"/>
    </row>
    <row r="490" spans="1:2" s="10" customFormat="1" ht="14.25" customHeight="1">
      <c r="A490" s="14" t="s">
        <v>264</v>
      </c>
      <c r="B490" s="15">
        <f>B491+B501+B502+B504+B505+B506</f>
        <v>8320</v>
      </c>
    </row>
    <row r="491" spans="1:2" ht="14.25" customHeight="1">
      <c r="A491" s="16" t="s">
        <v>265</v>
      </c>
      <c r="B491" s="17">
        <f>SUM(B492:B500)</f>
        <v>3893</v>
      </c>
    </row>
    <row r="492" spans="1:2" ht="14.25" customHeight="1">
      <c r="A492" s="16" t="s">
        <v>2</v>
      </c>
      <c r="B492" s="17">
        <v>153</v>
      </c>
    </row>
    <row r="493" spans="1:2" ht="14.25" customHeight="1">
      <c r="A493" s="16" t="s">
        <v>3</v>
      </c>
      <c r="B493" s="17">
        <v>548</v>
      </c>
    </row>
    <row r="494" spans="1:2" ht="14.25" customHeight="1">
      <c r="A494" s="16" t="s">
        <v>266</v>
      </c>
      <c r="B494" s="17"/>
    </row>
    <row r="495" spans="1:2" ht="14.25" customHeight="1">
      <c r="A495" s="16" t="s">
        <v>267</v>
      </c>
      <c r="B495" s="17"/>
    </row>
    <row r="496" spans="1:2" ht="14.25" customHeight="1">
      <c r="A496" s="16" t="s">
        <v>472</v>
      </c>
      <c r="B496" s="17"/>
    </row>
    <row r="497" spans="1:2" ht="14.25" customHeight="1">
      <c r="A497" s="16" t="s">
        <v>473</v>
      </c>
      <c r="B497" s="17"/>
    </row>
    <row r="498" spans="1:2" ht="14.25" customHeight="1">
      <c r="A498" s="16" t="s">
        <v>533</v>
      </c>
      <c r="B498" s="17"/>
    </row>
    <row r="499" spans="1:2" ht="14.25" customHeight="1">
      <c r="A499" s="16" t="s">
        <v>474</v>
      </c>
      <c r="B499" s="17"/>
    </row>
    <row r="500" spans="1:2" ht="14.25" customHeight="1">
      <c r="A500" s="16" t="s">
        <v>268</v>
      </c>
      <c r="B500" s="17">
        <v>3192</v>
      </c>
    </row>
    <row r="501" spans="1:2" ht="14.25" customHeight="1">
      <c r="A501" s="16" t="s">
        <v>269</v>
      </c>
      <c r="B501" s="17"/>
    </row>
    <row r="502" spans="1:2" ht="14.25" customHeight="1">
      <c r="A502" s="16" t="s">
        <v>270</v>
      </c>
      <c r="B502" s="17">
        <v>1066</v>
      </c>
    </row>
    <row r="503" spans="1:2" ht="14.25" customHeight="1">
      <c r="A503" s="16" t="s">
        <v>534</v>
      </c>
      <c r="B503" s="17">
        <v>1066</v>
      </c>
    </row>
    <row r="504" spans="1:2" ht="14.25" customHeight="1">
      <c r="A504" s="16" t="s">
        <v>271</v>
      </c>
      <c r="B504" s="17">
        <f>69+310</f>
        <v>379</v>
      </c>
    </row>
    <row r="505" spans="1:2" ht="14.25" customHeight="1">
      <c r="A505" s="16" t="s">
        <v>272</v>
      </c>
      <c r="B505" s="17"/>
    </row>
    <row r="506" spans="1:2" ht="14.25" customHeight="1">
      <c r="A506" s="16" t="s">
        <v>273</v>
      </c>
      <c r="B506" s="17">
        <v>2982</v>
      </c>
    </row>
    <row r="507" spans="1:2" s="10" customFormat="1" ht="14.25" customHeight="1">
      <c r="A507" s="14" t="s">
        <v>274</v>
      </c>
      <c r="B507" s="15">
        <f>B508+B529+B544+B557+B558+B566+B567+B569+B570+B571</f>
        <v>3330</v>
      </c>
    </row>
    <row r="508" spans="1:2" ht="14.25" customHeight="1">
      <c r="A508" s="16" t="s">
        <v>275</v>
      </c>
      <c r="B508" s="17">
        <f>SUM(B509:B528)</f>
        <v>2113</v>
      </c>
    </row>
    <row r="509" spans="1:2" ht="14.25" customHeight="1">
      <c r="A509" s="16" t="s">
        <v>2</v>
      </c>
      <c r="B509" s="17">
        <v>59</v>
      </c>
    </row>
    <row r="510" spans="1:2" ht="14.25" customHeight="1">
      <c r="A510" s="16" t="s">
        <v>3</v>
      </c>
      <c r="B510" s="17"/>
    </row>
    <row r="511" spans="1:2" ht="14.25" customHeight="1">
      <c r="A511" s="16" t="s">
        <v>5</v>
      </c>
      <c r="B511" s="17">
        <v>1276</v>
      </c>
    </row>
    <row r="512" spans="1:2" ht="14.25" customHeight="1">
      <c r="A512" s="16" t="s">
        <v>276</v>
      </c>
      <c r="B512" s="17">
        <v>65</v>
      </c>
    </row>
    <row r="513" spans="1:2" ht="14.25" customHeight="1">
      <c r="A513" s="16" t="s">
        <v>277</v>
      </c>
      <c r="B513" s="17"/>
    </row>
    <row r="514" spans="1:2" ht="14.25" customHeight="1">
      <c r="A514" s="16" t="s">
        <v>278</v>
      </c>
      <c r="B514" s="17">
        <v>1</v>
      </c>
    </row>
    <row r="515" spans="1:2" ht="14.25" customHeight="1">
      <c r="A515" s="16" t="s">
        <v>279</v>
      </c>
      <c r="B515" s="17"/>
    </row>
    <row r="516" spans="1:2" ht="14.25" customHeight="1">
      <c r="A516" s="16" t="s">
        <v>280</v>
      </c>
      <c r="B516" s="17"/>
    </row>
    <row r="517" spans="1:2" ht="14.25" customHeight="1">
      <c r="A517" s="16" t="s">
        <v>281</v>
      </c>
      <c r="B517" s="17"/>
    </row>
    <row r="518" spans="1:2" ht="14.25" customHeight="1">
      <c r="A518" s="16" t="s">
        <v>535</v>
      </c>
      <c r="B518" s="17">
        <v>7</v>
      </c>
    </row>
    <row r="519" spans="1:2" ht="14.25" customHeight="1">
      <c r="A519" s="16" t="s">
        <v>475</v>
      </c>
      <c r="B519" s="17"/>
    </row>
    <row r="520" spans="1:2" ht="14.25" customHeight="1">
      <c r="A520" s="16" t="s">
        <v>476</v>
      </c>
      <c r="B520" s="17"/>
    </row>
    <row r="521" spans="1:2" ht="14.25" customHeight="1">
      <c r="A521" s="16" t="s">
        <v>477</v>
      </c>
      <c r="B521" s="17"/>
    </row>
    <row r="522" spans="1:2" ht="14.25" customHeight="1">
      <c r="A522" s="16" t="s">
        <v>536</v>
      </c>
      <c r="B522" s="17"/>
    </row>
    <row r="523" spans="1:2" ht="14.25" customHeight="1">
      <c r="A523" s="16" t="s">
        <v>537</v>
      </c>
      <c r="B523" s="17"/>
    </row>
    <row r="524" spans="1:2" ht="14.25" customHeight="1">
      <c r="A524" s="16" t="s">
        <v>538</v>
      </c>
      <c r="B524" s="17"/>
    </row>
    <row r="525" spans="1:2" ht="14.25" customHeight="1">
      <c r="A525" s="16" t="s">
        <v>478</v>
      </c>
      <c r="B525" s="17">
        <v>153</v>
      </c>
    </row>
    <row r="526" spans="1:2" ht="14.25" customHeight="1">
      <c r="A526" s="16" t="s">
        <v>479</v>
      </c>
      <c r="B526" s="17"/>
    </row>
    <row r="527" spans="1:2" ht="14.25" customHeight="1">
      <c r="A527" s="16" t="s">
        <v>480</v>
      </c>
      <c r="B527" s="17"/>
    </row>
    <row r="528" spans="1:2" ht="14.25" customHeight="1">
      <c r="A528" s="16" t="s">
        <v>282</v>
      </c>
      <c r="B528" s="17">
        <f>472+80</f>
        <v>552</v>
      </c>
    </row>
    <row r="529" spans="1:2" ht="14.25" customHeight="1">
      <c r="A529" s="16" t="s">
        <v>283</v>
      </c>
      <c r="B529" s="17">
        <f>SUM(B530:B543)</f>
        <v>94</v>
      </c>
    </row>
    <row r="530" spans="1:2" ht="14.25" customHeight="1">
      <c r="A530" s="18" t="s">
        <v>2</v>
      </c>
      <c r="B530" s="17"/>
    </row>
    <row r="531" spans="1:2" ht="14.25" customHeight="1">
      <c r="A531" s="18" t="s">
        <v>3</v>
      </c>
      <c r="B531" s="17"/>
    </row>
    <row r="532" spans="1:2" ht="14.25" customHeight="1">
      <c r="A532" s="18" t="s">
        <v>284</v>
      </c>
      <c r="B532" s="17">
        <v>8</v>
      </c>
    </row>
    <row r="533" spans="1:2" ht="14.25" customHeight="1">
      <c r="A533" s="18" t="s">
        <v>285</v>
      </c>
      <c r="B533" s="17"/>
    </row>
    <row r="534" spans="1:2" ht="14.25" customHeight="1">
      <c r="A534" s="18" t="s">
        <v>286</v>
      </c>
      <c r="B534" s="17"/>
    </row>
    <row r="535" spans="1:2" ht="14.25" customHeight="1">
      <c r="A535" s="18" t="s">
        <v>287</v>
      </c>
      <c r="B535" s="17"/>
    </row>
    <row r="536" spans="1:2" ht="14.25" customHeight="1">
      <c r="A536" s="18" t="s">
        <v>481</v>
      </c>
      <c r="B536" s="17"/>
    </row>
    <row r="537" spans="1:2" ht="14.25" customHeight="1">
      <c r="A537" s="18" t="s">
        <v>288</v>
      </c>
      <c r="B537" s="17"/>
    </row>
    <row r="538" spans="1:2" ht="14.25" customHeight="1">
      <c r="A538" s="18" t="s">
        <v>289</v>
      </c>
      <c r="B538" s="17"/>
    </row>
    <row r="539" spans="1:2" ht="14.25" customHeight="1">
      <c r="A539" s="18" t="s">
        <v>290</v>
      </c>
      <c r="B539" s="17">
        <v>6</v>
      </c>
    </row>
    <row r="540" spans="1:2" ht="14.25" customHeight="1">
      <c r="A540" s="18" t="s">
        <v>291</v>
      </c>
      <c r="B540" s="17"/>
    </row>
    <row r="541" spans="1:2" ht="14.25" customHeight="1">
      <c r="A541" s="18" t="s">
        <v>292</v>
      </c>
      <c r="B541" s="17"/>
    </row>
    <row r="542" spans="1:2" ht="14.25" customHeight="1">
      <c r="A542" s="18" t="s">
        <v>293</v>
      </c>
      <c r="B542" s="17">
        <v>15</v>
      </c>
    </row>
    <row r="543" spans="1:2" ht="14.25" customHeight="1">
      <c r="A543" s="18" t="s">
        <v>294</v>
      </c>
      <c r="B543" s="17">
        <v>65</v>
      </c>
    </row>
    <row r="544" spans="1:2" ht="14.25" customHeight="1">
      <c r="A544" s="16" t="s">
        <v>295</v>
      </c>
      <c r="B544" s="17">
        <f>SUM(B545:B556)</f>
        <v>843</v>
      </c>
    </row>
    <row r="545" spans="1:2" ht="14.25" customHeight="1">
      <c r="A545" s="16" t="s">
        <v>2</v>
      </c>
      <c r="B545" s="17"/>
    </row>
    <row r="546" spans="1:2" ht="14.25" customHeight="1">
      <c r="A546" s="16" t="s">
        <v>3</v>
      </c>
      <c r="B546" s="17"/>
    </row>
    <row r="547" spans="1:2" ht="14.25" customHeight="1">
      <c r="A547" s="16" t="s">
        <v>296</v>
      </c>
      <c r="B547" s="17"/>
    </row>
    <row r="548" spans="1:2" ht="14.25" customHeight="1">
      <c r="A548" s="16" t="s">
        <v>297</v>
      </c>
      <c r="B548" s="17"/>
    </row>
    <row r="549" spans="1:2" ht="14.25" customHeight="1">
      <c r="A549" s="16" t="s">
        <v>539</v>
      </c>
      <c r="B549" s="17"/>
    </row>
    <row r="550" spans="1:2" ht="14.25" customHeight="1">
      <c r="A550" s="16" t="s">
        <v>298</v>
      </c>
      <c r="B550" s="17"/>
    </row>
    <row r="551" spans="1:2" ht="14.25" customHeight="1">
      <c r="A551" s="16" t="s">
        <v>299</v>
      </c>
      <c r="B551" s="17">
        <v>10</v>
      </c>
    </row>
    <row r="552" spans="1:2" ht="14.25" customHeight="1">
      <c r="A552" s="16" t="s">
        <v>540</v>
      </c>
      <c r="B552" s="17">
        <v>10</v>
      </c>
    </row>
    <row r="553" spans="1:2" ht="14.25" customHeight="1">
      <c r="A553" s="16" t="s">
        <v>541</v>
      </c>
      <c r="B553" s="17">
        <v>645</v>
      </c>
    </row>
    <row r="554" spans="1:2" ht="14.25" customHeight="1">
      <c r="A554" s="16" t="s">
        <v>482</v>
      </c>
      <c r="B554" s="17"/>
    </row>
    <row r="555" spans="1:2" ht="14.25" customHeight="1">
      <c r="A555" s="16" t="s">
        <v>483</v>
      </c>
      <c r="B555" s="17">
        <v>69</v>
      </c>
    </row>
    <row r="556" spans="1:2" ht="14.25" customHeight="1">
      <c r="A556" s="16" t="s">
        <v>300</v>
      </c>
      <c r="B556" s="17">
        <v>109</v>
      </c>
    </row>
    <row r="557" spans="1:2" ht="14.25" customHeight="1">
      <c r="A557" s="16" t="s">
        <v>301</v>
      </c>
      <c r="B557" s="17"/>
    </row>
    <row r="558" spans="1:2" ht="14.25" customHeight="1">
      <c r="A558" s="16" t="s">
        <v>302</v>
      </c>
      <c r="B558" s="17">
        <f>SUM(B559:B565)</f>
        <v>81</v>
      </c>
    </row>
    <row r="559" spans="1:2" ht="14.25" customHeight="1">
      <c r="A559" s="16" t="s">
        <v>2</v>
      </c>
      <c r="B559" s="17"/>
    </row>
    <row r="560" spans="1:2" ht="14.25" customHeight="1">
      <c r="A560" s="16" t="s">
        <v>3</v>
      </c>
      <c r="B560" s="17"/>
    </row>
    <row r="561" spans="1:2" ht="14.25" customHeight="1">
      <c r="A561" s="16" t="s">
        <v>484</v>
      </c>
      <c r="B561" s="17"/>
    </row>
    <row r="562" spans="1:2" ht="14.25" customHeight="1">
      <c r="A562" s="16" t="s">
        <v>485</v>
      </c>
      <c r="B562" s="17"/>
    </row>
    <row r="563" spans="1:2" ht="14.25" customHeight="1">
      <c r="A563" s="16" t="s">
        <v>486</v>
      </c>
      <c r="B563" s="17"/>
    </row>
    <row r="564" spans="1:2" ht="14.25" customHeight="1">
      <c r="A564" s="16" t="s">
        <v>303</v>
      </c>
      <c r="B564" s="17"/>
    </row>
    <row r="565" spans="1:2" ht="14.25" customHeight="1">
      <c r="A565" s="16" t="s">
        <v>304</v>
      </c>
      <c r="B565" s="17">
        <v>81</v>
      </c>
    </row>
    <row r="566" spans="1:2" ht="14.25" customHeight="1">
      <c r="A566" s="16" t="s">
        <v>305</v>
      </c>
      <c r="B566" s="17"/>
    </row>
    <row r="567" spans="1:2" ht="14.25" customHeight="1">
      <c r="A567" s="16" t="s">
        <v>306</v>
      </c>
      <c r="B567" s="17"/>
    </row>
    <row r="568" spans="1:2" ht="14.25" customHeight="1">
      <c r="A568" s="16" t="s">
        <v>542</v>
      </c>
      <c r="B568" s="17"/>
    </row>
    <row r="569" spans="1:2" ht="14.25" customHeight="1">
      <c r="A569" s="16" t="s">
        <v>307</v>
      </c>
      <c r="B569" s="17"/>
    </row>
    <row r="570" spans="1:2" ht="14.25" customHeight="1">
      <c r="A570" s="16" t="s">
        <v>308</v>
      </c>
      <c r="B570" s="17"/>
    </row>
    <row r="571" spans="1:2" ht="14.25" customHeight="1">
      <c r="A571" s="16" t="s">
        <v>309</v>
      </c>
      <c r="B571" s="17">
        <v>199</v>
      </c>
    </row>
    <row r="572" spans="1:2" s="10" customFormat="1" ht="14.25" customHeight="1">
      <c r="A572" s="14" t="s">
        <v>310</v>
      </c>
      <c r="B572" s="15">
        <f t="shared" ref="B572" si="4">B573+B579+B581+B584+B586+B587+B589</f>
        <v>0</v>
      </c>
    </row>
    <row r="573" spans="1:2" ht="14.25" customHeight="1">
      <c r="A573" s="16" t="s">
        <v>311</v>
      </c>
      <c r="B573" s="17"/>
    </row>
    <row r="574" spans="1:2" ht="14.25" customHeight="1">
      <c r="A574" s="18" t="s">
        <v>2</v>
      </c>
      <c r="B574" s="17"/>
    </row>
    <row r="575" spans="1:2" ht="14.25" customHeight="1">
      <c r="A575" s="16" t="s">
        <v>3</v>
      </c>
      <c r="B575" s="17"/>
    </row>
    <row r="576" spans="1:2" ht="14.25" customHeight="1">
      <c r="A576" s="16" t="s">
        <v>543</v>
      </c>
      <c r="B576" s="17"/>
    </row>
    <row r="577" spans="1:2" ht="14.25" customHeight="1">
      <c r="A577" s="16" t="s">
        <v>487</v>
      </c>
      <c r="B577" s="17"/>
    </row>
    <row r="578" spans="1:2" ht="14.25" customHeight="1">
      <c r="A578" s="16" t="s">
        <v>544</v>
      </c>
      <c r="B578" s="17"/>
    </row>
    <row r="579" spans="1:2" ht="14.25" customHeight="1">
      <c r="A579" s="16" t="s">
        <v>312</v>
      </c>
      <c r="B579" s="17"/>
    </row>
    <row r="580" spans="1:2" ht="14.25" customHeight="1">
      <c r="A580" s="16" t="s">
        <v>545</v>
      </c>
      <c r="B580" s="17"/>
    </row>
    <row r="581" spans="1:2" ht="14.25" customHeight="1">
      <c r="A581" s="16" t="s">
        <v>313</v>
      </c>
      <c r="B581" s="17"/>
    </row>
    <row r="582" spans="1:2" ht="14.25" customHeight="1">
      <c r="A582" s="16" t="s">
        <v>546</v>
      </c>
      <c r="B582" s="17"/>
    </row>
    <row r="583" spans="1:2" ht="14.25" customHeight="1">
      <c r="A583" s="16" t="s">
        <v>488</v>
      </c>
      <c r="B583" s="17"/>
    </row>
    <row r="584" spans="1:2" ht="14.25" customHeight="1">
      <c r="A584" s="16" t="s">
        <v>314</v>
      </c>
      <c r="B584" s="17"/>
    </row>
    <row r="585" spans="1:2" ht="14.25" customHeight="1">
      <c r="A585" s="16" t="s">
        <v>547</v>
      </c>
      <c r="B585" s="17"/>
    </row>
    <row r="586" spans="1:2" ht="14.25" customHeight="1">
      <c r="A586" s="16" t="s">
        <v>315</v>
      </c>
      <c r="B586" s="17"/>
    </row>
    <row r="587" spans="1:2" ht="14.25" customHeight="1">
      <c r="A587" s="16" t="s">
        <v>316</v>
      </c>
      <c r="B587" s="17"/>
    </row>
    <row r="588" spans="1:2" ht="14.25" customHeight="1">
      <c r="A588" s="16" t="s">
        <v>548</v>
      </c>
      <c r="B588" s="17"/>
    </row>
    <row r="589" spans="1:2" ht="14.25" customHeight="1">
      <c r="A589" s="16" t="s">
        <v>317</v>
      </c>
      <c r="B589" s="17"/>
    </row>
    <row r="590" spans="1:2" s="10" customFormat="1" ht="14.25" customHeight="1">
      <c r="A590" s="14" t="s">
        <v>318</v>
      </c>
      <c r="B590" s="15">
        <f t="shared" ref="B590" si="5">B591+B593+B597+B599+B603+B609+B614+B616</f>
        <v>33960</v>
      </c>
    </row>
    <row r="591" spans="1:2" ht="14.25" customHeight="1">
      <c r="A591" s="16" t="s">
        <v>319</v>
      </c>
      <c r="B591" s="17"/>
    </row>
    <row r="592" spans="1:2" ht="14.25" customHeight="1">
      <c r="A592" s="16" t="s">
        <v>2</v>
      </c>
      <c r="B592" s="17"/>
    </row>
    <row r="593" spans="1:2" ht="14.25" customHeight="1">
      <c r="A593" s="16" t="s">
        <v>320</v>
      </c>
      <c r="B593" s="17"/>
    </row>
    <row r="594" spans="1:2" ht="14.25" customHeight="1">
      <c r="A594" s="16" t="s">
        <v>2</v>
      </c>
      <c r="B594" s="17"/>
    </row>
    <row r="595" spans="1:2" ht="14.25" customHeight="1">
      <c r="A595" s="16" t="s">
        <v>3</v>
      </c>
      <c r="B595" s="17"/>
    </row>
    <row r="596" spans="1:2" ht="14.25" customHeight="1">
      <c r="A596" s="16" t="s">
        <v>549</v>
      </c>
      <c r="B596" s="17"/>
    </row>
    <row r="597" spans="1:2" ht="14.25" customHeight="1">
      <c r="A597" s="16" t="s">
        <v>321</v>
      </c>
      <c r="B597" s="17"/>
    </row>
    <row r="598" spans="1:2" ht="14.25" customHeight="1">
      <c r="A598" s="16" t="s">
        <v>550</v>
      </c>
      <c r="B598" s="17"/>
    </row>
    <row r="599" spans="1:2" ht="14.25" customHeight="1">
      <c r="A599" s="16" t="s">
        <v>322</v>
      </c>
      <c r="B599" s="17">
        <f>SUM(B600:B602)</f>
        <v>408</v>
      </c>
    </row>
    <row r="600" spans="1:2" ht="14.25" customHeight="1">
      <c r="A600" s="16" t="s">
        <v>2</v>
      </c>
      <c r="B600" s="17">
        <v>71</v>
      </c>
    </row>
    <row r="601" spans="1:2" ht="14.25" customHeight="1">
      <c r="A601" s="16" t="s">
        <v>3</v>
      </c>
      <c r="B601" s="17">
        <v>53</v>
      </c>
    </row>
    <row r="602" spans="1:2" ht="14.25" customHeight="1">
      <c r="A602" s="16" t="s">
        <v>323</v>
      </c>
      <c r="B602" s="17">
        <v>284</v>
      </c>
    </row>
    <row r="603" spans="1:2" ht="14.25" customHeight="1">
      <c r="A603" s="16" t="s">
        <v>324</v>
      </c>
      <c r="B603" s="17">
        <f>SUM(B604:B608)</f>
        <v>35</v>
      </c>
    </row>
    <row r="604" spans="1:2" ht="14.25" customHeight="1">
      <c r="A604" s="18" t="s">
        <v>2</v>
      </c>
      <c r="B604" s="17"/>
    </row>
    <row r="605" spans="1:2" ht="14.25" customHeight="1">
      <c r="A605" s="18" t="s">
        <v>3</v>
      </c>
      <c r="B605" s="17"/>
    </row>
    <row r="606" spans="1:2" ht="14.25" customHeight="1">
      <c r="A606" s="18" t="s">
        <v>325</v>
      </c>
      <c r="B606" s="17"/>
    </row>
    <row r="607" spans="1:2" ht="14.25" customHeight="1">
      <c r="A607" s="18" t="s">
        <v>326</v>
      </c>
      <c r="B607" s="17"/>
    </row>
    <row r="608" spans="1:2" ht="14.25" customHeight="1">
      <c r="A608" s="18" t="s">
        <v>327</v>
      </c>
      <c r="B608" s="17">
        <v>35</v>
      </c>
    </row>
    <row r="609" spans="1:2" ht="14.25" customHeight="1">
      <c r="A609" s="16" t="s">
        <v>328</v>
      </c>
      <c r="B609" s="17">
        <f>SUM(B610:B613)</f>
        <v>54</v>
      </c>
    </row>
    <row r="610" spans="1:2" ht="14.25" customHeight="1">
      <c r="A610" s="18" t="s">
        <v>2</v>
      </c>
      <c r="B610" s="17">
        <v>19</v>
      </c>
    </row>
    <row r="611" spans="1:2" ht="14.25" customHeight="1">
      <c r="A611" s="18" t="s">
        <v>3</v>
      </c>
      <c r="B611" s="17"/>
    </row>
    <row r="612" spans="1:2" ht="14.25" customHeight="1">
      <c r="A612" s="18" t="s">
        <v>329</v>
      </c>
      <c r="B612" s="17"/>
    </row>
    <row r="613" spans="1:2" ht="14.25" customHeight="1">
      <c r="A613" s="16" t="s">
        <v>551</v>
      </c>
      <c r="B613" s="17">
        <v>35</v>
      </c>
    </row>
    <row r="614" spans="1:2" ht="14.25" customHeight="1">
      <c r="A614" s="16" t="s">
        <v>330</v>
      </c>
      <c r="B614" s="17">
        <f>SUM(B615)</f>
        <v>33463</v>
      </c>
    </row>
    <row r="615" spans="1:2" ht="14.25" customHeight="1">
      <c r="A615" s="16" t="s">
        <v>552</v>
      </c>
      <c r="B615" s="17">
        <f>31463+2000</f>
        <v>33463</v>
      </c>
    </row>
    <row r="616" spans="1:2" ht="14.25" customHeight="1">
      <c r="A616" s="16" t="s">
        <v>331</v>
      </c>
      <c r="B616" s="17"/>
    </row>
    <row r="617" spans="1:2" s="10" customFormat="1" ht="14.25" customHeight="1">
      <c r="A617" s="14" t="s">
        <v>332</v>
      </c>
      <c r="B617" s="15">
        <f t="shared" ref="B617" si="6">B618+B623+B629+B630</f>
        <v>471</v>
      </c>
    </row>
    <row r="618" spans="1:2" s="10" customFormat="1" ht="14.25" customHeight="1">
      <c r="A618" s="18" t="s">
        <v>333</v>
      </c>
      <c r="B618" s="17"/>
    </row>
    <row r="619" spans="1:2" s="10" customFormat="1" ht="14.25" customHeight="1">
      <c r="A619" s="18" t="s">
        <v>2</v>
      </c>
      <c r="B619" s="17"/>
    </row>
    <row r="620" spans="1:2" s="10" customFormat="1" ht="14.25" customHeight="1">
      <c r="A620" s="18" t="s">
        <v>3</v>
      </c>
      <c r="B620" s="17"/>
    </row>
    <row r="621" spans="1:2" s="10" customFormat="1" ht="14.25" customHeight="1">
      <c r="A621" s="18" t="s">
        <v>334</v>
      </c>
      <c r="B621" s="17"/>
    </row>
    <row r="622" spans="1:2" s="10" customFormat="1" ht="14.25" customHeight="1">
      <c r="A622" s="18" t="s">
        <v>335</v>
      </c>
      <c r="B622" s="17"/>
    </row>
    <row r="623" spans="1:2" s="10" customFormat="1" ht="14.25" customHeight="1">
      <c r="A623" s="18" t="s">
        <v>336</v>
      </c>
      <c r="B623" s="17">
        <f>SUM(B624:B628)</f>
        <v>471</v>
      </c>
    </row>
    <row r="624" spans="1:2" s="10" customFormat="1" ht="14.25" customHeight="1">
      <c r="A624" s="18" t="s">
        <v>2</v>
      </c>
      <c r="B624" s="17"/>
    </row>
    <row r="625" spans="1:2" s="10" customFormat="1" ht="14.25" customHeight="1">
      <c r="A625" s="18" t="s">
        <v>3</v>
      </c>
      <c r="B625" s="17">
        <v>231</v>
      </c>
    </row>
    <row r="626" spans="1:2" s="10" customFormat="1" ht="14.25" customHeight="1">
      <c r="A626" s="18" t="s">
        <v>553</v>
      </c>
      <c r="B626" s="17">
        <v>15</v>
      </c>
    </row>
    <row r="627" spans="1:2" s="10" customFormat="1" ht="14.25" customHeight="1">
      <c r="A627" s="18" t="s">
        <v>337</v>
      </c>
      <c r="B627" s="17"/>
    </row>
    <row r="628" spans="1:2" s="10" customFormat="1" ht="14.25" customHeight="1">
      <c r="A628" s="18" t="s">
        <v>338</v>
      </c>
      <c r="B628" s="17">
        <v>225</v>
      </c>
    </row>
    <row r="629" spans="1:2" s="10" customFormat="1" ht="14.25" customHeight="1">
      <c r="A629" s="18" t="s">
        <v>339</v>
      </c>
      <c r="B629" s="17"/>
    </row>
    <row r="630" spans="1:2" s="10" customFormat="1" ht="14.25" customHeight="1">
      <c r="A630" s="18" t="s">
        <v>340</v>
      </c>
      <c r="B630" s="17"/>
    </row>
    <row r="631" spans="1:2" s="10" customFormat="1" ht="14.25" customHeight="1">
      <c r="A631" s="14" t="s">
        <v>341</v>
      </c>
      <c r="B631" s="15">
        <f t="shared" ref="B631" si="7">B632+B633+B635+B637+B638</f>
        <v>0</v>
      </c>
    </row>
    <row r="632" spans="1:2" s="10" customFormat="1" ht="14.25" customHeight="1">
      <c r="A632" s="16" t="s">
        <v>342</v>
      </c>
      <c r="B632" s="17"/>
    </row>
    <row r="633" spans="1:2" s="10" customFormat="1" ht="14.25" customHeight="1">
      <c r="A633" s="16" t="s">
        <v>343</v>
      </c>
      <c r="B633" s="17"/>
    </row>
    <row r="634" spans="1:2" s="10" customFormat="1" ht="14.25" customHeight="1">
      <c r="A634" s="16" t="s">
        <v>554</v>
      </c>
      <c r="B634" s="17"/>
    </row>
    <row r="635" spans="1:2" s="10" customFormat="1" ht="14.25" customHeight="1">
      <c r="A635" s="16" t="s">
        <v>344</v>
      </c>
      <c r="B635" s="17"/>
    </row>
    <row r="636" spans="1:2" s="10" customFormat="1" ht="14.25" customHeight="1">
      <c r="A636" s="16" t="s">
        <v>555</v>
      </c>
      <c r="B636" s="17"/>
    </row>
    <row r="637" spans="1:2" s="10" customFormat="1" ht="14.25" customHeight="1">
      <c r="A637" s="16" t="s">
        <v>345</v>
      </c>
      <c r="B637" s="17"/>
    </row>
    <row r="638" spans="1:2" s="10" customFormat="1" ht="14.25" customHeight="1">
      <c r="A638" s="16" t="s">
        <v>346</v>
      </c>
      <c r="B638" s="17"/>
    </row>
    <row r="639" spans="1:2" s="10" customFormat="1" ht="14.25" customHeight="1">
      <c r="A639" s="14" t="s">
        <v>347</v>
      </c>
      <c r="B639" s="15">
        <f t="shared" ref="B639" si="8">B640+B650+B651+B652+B659+B663</f>
        <v>377</v>
      </c>
    </row>
    <row r="640" spans="1:2" s="10" customFormat="1" ht="14.25" customHeight="1">
      <c r="A640" s="16" t="s">
        <v>348</v>
      </c>
      <c r="B640" s="17">
        <f>SUM(B641:B649)</f>
        <v>377</v>
      </c>
    </row>
    <row r="641" spans="1:2" s="10" customFormat="1" ht="14.25" customHeight="1">
      <c r="A641" s="16" t="s">
        <v>2</v>
      </c>
      <c r="B641" s="17">
        <v>85</v>
      </c>
    </row>
    <row r="642" spans="1:2" s="10" customFormat="1" ht="14.25" customHeight="1">
      <c r="A642" s="16" t="s">
        <v>3</v>
      </c>
      <c r="B642" s="17"/>
    </row>
    <row r="643" spans="1:2" s="10" customFormat="1" ht="14.25" customHeight="1">
      <c r="A643" s="16" t="s">
        <v>489</v>
      </c>
      <c r="B643" s="17"/>
    </row>
    <row r="644" spans="1:2" s="10" customFormat="1" ht="14.25" customHeight="1">
      <c r="A644" s="16" t="s">
        <v>490</v>
      </c>
      <c r="B644" s="17"/>
    </row>
    <row r="645" spans="1:2" s="10" customFormat="1" ht="14.25" customHeight="1">
      <c r="A645" s="16" t="s">
        <v>349</v>
      </c>
      <c r="B645" s="17"/>
    </row>
    <row r="646" spans="1:2" s="10" customFormat="1" ht="14.25" customHeight="1">
      <c r="A646" s="16" t="s">
        <v>350</v>
      </c>
      <c r="B646" s="17"/>
    </row>
    <row r="647" spans="1:2" s="10" customFormat="1" ht="14.25" customHeight="1">
      <c r="A647" s="16" t="s">
        <v>351</v>
      </c>
      <c r="B647" s="17"/>
    </row>
    <row r="648" spans="1:2" s="10" customFormat="1" ht="14.25" customHeight="1">
      <c r="A648" s="16" t="s">
        <v>5</v>
      </c>
      <c r="B648" s="17">
        <v>132</v>
      </c>
    </row>
    <row r="649" spans="1:2" s="10" customFormat="1" ht="14.25" customHeight="1">
      <c r="A649" s="16" t="s">
        <v>352</v>
      </c>
      <c r="B649" s="17">
        <v>160</v>
      </c>
    </row>
    <row r="650" spans="1:2" s="10" customFormat="1" ht="14.25" customHeight="1">
      <c r="A650" s="16" t="s">
        <v>353</v>
      </c>
      <c r="B650" s="17"/>
    </row>
    <row r="651" spans="1:2" s="10" customFormat="1" ht="14.25" customHeight="1">
      <c r="A651" s="16" t="s">
        <v>354</v>
      </c>
      <c r="B651" s="17"/>
    </row>
    <row r="652" spans="1:2" s="10" customFormat="1" ht="14.25" customHeight="1">
      <c r="A652" s="16" t="s">
        <v>355</v>
      </c>
      <c r="B652" s="17"/>
    </row>
    <row r="653" spans="1:2" s="10" customFormat="1" ht="14.25" customHeight="1">
      <c r="A653" s="16" t="s">
        <v>2</v>
      </c>
      <c r="B653" s="17"/>
    </row>
    <row r="654" spans="1:2" s="10" customFormat="1" ht="14.25" customHeight="1">
      <c r="A654" s="16" t="s">
        <v>3</v>
      </c>
      <c r="B654" s="17"/>
    </row>
    <row r="655" spans="1:2" s="10" customFormat="1" ht="14.25" customHeight="1">
      <c r="A655" s="16" t="s">
        <v>356</v>
      </c>
      <c r="B655" s="17"/>
    </row>
    <row r="656" spans="1:2" s="10" customFormat="1" ht="14.25" customHeight="1">
      <c r="A656" s="16" t="s">
        <v>357</v>
      </c>
      <c r="B656" s="17"/>
    </row>
    <row r="657" spans="1:2" s="10" customFormat="1" ht="14.25" customHeight="1">
      <c r="A657" s="16" t="s">
        <v>358</v>
      </c>
      <c r="B657" s="17"/>
    </row>
    <row r="658" spans="1:2" s="10" customFormat="1" ht="14.25" customHeight="1">
      <c r="A658" s="16" t="s">
        <v>359</v>
      </c>
      <c r="B658" s="17"/>
    </row>
    <row r="659" spans="1:2" s="10" customFormat="1" ht="14.25" customHeight="1">
      <c r="A659" s="16" t="s">
        <v>360</v>
      </c>
      <c r="B659" s="17"/>
    </row>
    <row r="660" spans="1:2" s="10" customFormat="1" ht="14.25" customHeight="1">
      <c r="A660" s="16" t="s">
        <v>2</v>
      </c>
      <c r="B660" s="17"/>
    </row>
    <row r="661" spans="1:2" s="10" customFormat="1" ht="14.25" customHeight="1">
      <c r="A661" s="16" t="s">
        <v>556</v>
      </c>
      <c r="B661" s="17"/>
    </row>
    <row r="662" spans="1:2" s="10" customFormat="1" ht="14.25" customHeight="1">
      <c r="A662" s="16" t="s">
        <v>557</v>
      </c>
      <c r="B662" s="17"/>
    </row>
    <row r="663" spans="1:2" s="10" customFormat="1" ht="14.25" customHeight="1">
      <c r="A663" s="16" t="s">
        <v>361</v>
      </c>
      <c r="B663" s="17"/>
    </row>
    <row r="664" spans="1:2" s="10" customFormat="1" ht="14.25" customHeight="1">
      <c r="A664" s="14" t="s">
        <v>362</v>
      </c>
      <c r="B664" s="15">
        <f t="shared" ref="B664" si="9">B665+B672+B675</f>
        <v>889</v>
      </c>
    </row>
    <row r="665" spans="1:2" s="10" customFormat="1" ht="14.25" customHeight="1">
      <c r="A665" s="16" t="s">
        <v>363</v>
      </c>
      <c r="B665" s="17"/>
    </row>
    <row r="666" spans="1:2" s="10" customFormat="1" ht="14.25" customHeight="1">
      <c r="A666" s="16" t="s">
        <v>558</v>
      </c>
      <c r="B666" s="17"/>
    </row>
    <row r="667" spans="1:2" s="10" customFormat="1" ht="14.25" customHeight="1">
      <c r="A667" s="16" t="s">
        <v>559</v>
      </c>
      <c r="B667" s="17"/>
    </row>
    <row r="668" spans="1:2" s="10" customFormat="1" ht="14.25" customHeight="1">
      <c r="A668" s="16" t="s">
        <v>560</v>
      </c>
      <c r="B668" s="17"/>
    </row>
    <row r="669" spans="1:2" s="10" customFormat="1" ht="14.25" customHeight="1">
      <c r="A669" s="16" t="s">
        <v>491</v>
      </c>
      <c r="B669" s="17"/>
    </row>
    <row r="670" spans="1:2" s="10" customFormat="1" ht="14.25" customHeight="1">
      <c r="A670" s="16" t="s">
        <v>492</v>
      </c>
      <c r="B670" s="17"/>
    </row>
    <row r="671" spans="1:2" s="10" customFormat="1" ht="14.25" customHeight="1">
      <c r="A671" s="16" t="s">
        <v>561</v>
      </c>
      <c r="B671" s="17"/>
    </row>
    <row r="672" spans="1:2" s="10" customFormat="1" ht="14.25" customHeight="1">
      <c r="A672" s="16" t="s">
        <v>364</v>
      </c>
      <c r="B672" s="17">
        <f>SUM(B673:B674)</f>
        <v>889</v>
      </c>
    </row>
    <row r="673" spans="1:2" s="10" customFormat="1" ht="14.25" customHeight="1">
      <c r="A673" s="18" t="s">
        <v>365</v>
      </c>
      <c r="B673" s="17">
        <v>889</v>
      </c>
    </row>
    <row r="674" spans="1:2" s="10" customFormat="1" ht="14.25" customHeight="1">
      <c r="A674" s="16" t="s">
        <v>562</v>
      </c>
      <c r="B674" s="17"/>
    </row>
    <row r="675" spans="1:2" s="10" customFormat="1" ht="14.25" customHeight="1">
      <c r="A675" s="16" t="s">
        <v>366</v>
      </c>
      <c r="B675" s="17"/>
    </row>
    <row r="676" spans="1:2" s="10" customFormat="1" ht="14.25" customHeight="1">
      <c r="A676" s="16" t="s">
        <v>563</v>
      </c>
      <c r="B676" s="17"/>
    </row>
    <row r="677" spans="1:2" s="10" customFormat="1" ht="14.25" customHeight="1">
      <c r="A677" s="16" t="s">
        <v>564</v>
      </c>
      <c r="B677" s="17"/>
    </row>
    <row r="678" spans="1:2" s="10" customFormat="1" ht="14.25" customHeight="1">
      <c r="A678" s="14" t="s">
        <v>367</v>
      </c>
      <c r="B678" s="15">
        <f t="shared" ref="B678" si="10">B679+B686+B687+B688+B689</f>
        <v>0</v>
      </c>
    </row>
    <row r="679" spans="1:2" ht="14.25" customHeight="1">
      <c r="A679" s="16" t="s">
        <v>368</v>
      </c>
      <c r="B679" s="17"/>
    </row>
    <row r="680" spans="1:2" s="10" customFormat="1" ht="14.25" customHeight="1">
      <c r="A680" s="18" t="s">
        <v>2</v>
      </c>
      <c r="B680" s="17"/>
    </row>
    <row r="681" spans="1:2" s="10" customFormat="1" ht="14.25" customHeight="1">
      <c r="A681" s="18" t="s">
        <v>369</v>
      </c>
      <c r="B681" s="17"/>
    </row>
    <row r="682" spans="1:2" s="10" customFormat="1" ht="14.25" customHeight="1">
      <c r="A682" s="18" t="s">
        <v>370</v>
      </c>
      <c r="B682" s="17"/>
    </row>
    <row r="683" spans="1:2" s="10" customFormat="1" ht="14.25" customHeight="1">
      <c r="A683" s="18" t="s">
        <v>371</v>
      </c>
      <c r="B683" s="17"/>
    </row>
    <row r="684" spans="1:2" s="10" customFormat="1" ht="14.25" customHeight="1">
      <c r="A684" s="18" t="s">
        <v>5</v>
      </c>
      <c r="B684" s="17"/>
    </row>
    <row r="685" spans="1:2" s="10" customFormat="1" ht="14.25" customHeight="1">
      <c r="A685" s="18" t="s">
        <v>372</v>
      </c>
      <c r="B685" s="17"/>
    </row>
    <row r="686" spans="1:2" ht="14.25" customHeight="1">
      <c r="A686" s="16" t="s">
        <v>373</v>
      </c>
      <c r="B686" s="17"/>
    </row>
    <row r="687" spans="1:2" ht="14.25" customHeight="1">
      <c r="A687" s="16" t="s">
        <v>374</v>
      </c>
      <c r="B687" s="17"/>
    </row>
    <row r="688" spans="1:2" ht="14.25" customHeight="1">
      <c r="A688" s="16" t="s">
        <v>375</v>
      </c>
      <c r="B688" s="17"/>
    </row>
    <row r="689" spans="1:2" ht="14.25" customHeight="1">
      <c r="A689" s="16" t="s">
        <v>376</v>
      </c>
      <c r="B689" s="17"/>
    </row>
    <row r="690" spans="1:2" s="10" customFormat="1" ht="14.25" customHeight="1">
      <c r="A690" s="14" t="s">
        <v>377</v>
      </c>
      <c r="B690" s="15">
        <v>860</v>
      </c>
    </row>
    <row r="691" spans="1:2" s="10" customFormat="1" ht="14.25" customHeight="1">
      <c r="A691" s="14" t="s">
        <v>378</v>
      </c>
      <c r="B691" s="15">
        <f t="shared" ref="B691" si="11">B692+B693</f>
        <v>4140</v>
      </c>
    </row>
    <row r="692" spans="1:2" ht="14.25" customHeight="1">
      <c r="A692" s="16" t="s">
        <v>379</v>
      </c>
      <c r="B692" s="17">
        <f>1900+740</f>
        <v>2640</v>
      </c>
    </row>
    <row r="693" spans="1:2" ht="14.25" customHeight="1">
      <c r="A693" s="16" t="s">
        <v>380</v>
      </c>
      <c r="B693" s="17">
        <v>1500</v>
      </c>
    </row>
    <row r="694" spans="1:2" s="10" customFormat="1" ht="14.25" customHeight="1">
      <c r="A694" s="20" t="s">
        <v>565</v>
      </c>
      <c r="B694" s="21">
        <f>B695</f>
        <v>7800</v>
      </c>
    </row>
    <row r="695" spans="1:2" ht="14.25" customHeight="1">
      <c r="A695" s="22" t="s">
        <v>381</v>
      </c>
      <c r="B695" s="17">
        <v>7800</v>
      </c>
    </row>
    <row r="696" spans="1:2" ht="14.25" customHeight="1">
      <c r="A696" s="20" t="s">
        <v>566</v>
      </c>
      <c r="B696" s="15">
        <f>B697</f>
        <v>0</v>
      </c>
    </row>
    <row r="697" spans="1:2" ht="14.25" customHeight="1">
      <c r="A697" s="22" t="s">
        <v>382</v>
      </c>
      <c r="B697" s="17"/>
    </row>
    <row r="698" spans="1:2" ht="14.25" customHeight="1">
      <c r="A698" s="23" t="s">
        <v>383</v>
      </c>
      <c r="B698" s="15">
        <f>B696+B694+B691+B690+B678+B664+B639+B631+B617+B590+B572+B507+B490+B461+B404+B323+B289+B268+B244+B188+B176+B5</f>
        <v>90246</v>
      </c>
    </row>
    <row r="699" spans="1:2" ht="14.25" customHeight="1">
      <c r="A699" s="20" t="s">
        <v>384</v>
      </c>
      <c r="B699" s="15">
        <f t="shared" ref="B699" si="12">B700+B703+B706+B707</f>
        <v>8300</v>
      </c>
    </row>
    <row r="700" spans="1:2" ht="14.25" customHeight="1">
      <c r="A700" s="24" t="s">
        <v>493</v>
      </c>
      <c r="B700" s="17">
        <f t="shared" ref="B700" si="13">B701+B702</f>
        <v>8300</v>
      </c>
    </row>
    <row r="701" spans="1:2" ht="14.25" customHeight="1">
      <c r="A701" s="24" t="s">
        <v>385</v>
      </c>
      <c r="B701" s="17">
        <v>33</v>
      </c>
    </row>
    <row r="702" spans="1:2" ht="14.25" customHeight="1">
      <c r="A702" s="22" t="s">
        <v>386</v>
      </c>
      <c r="B702" s="17">
        <v>8267</v>
      </c>
    </row>
    <row r="703" spans="1:2" ht="14.25" customHeight="1">
      <c r="A703" s="25" t="s">
        <v>387</v>
      </c>
      <c r="B703" s="17">
        <f t="shared" ref="B703" si="14">B704+B705</f>
        <v>0</v>
      </c>
    </row>
    <row r="704" spans="1:2" ht="14.25" customHeight="1">
      <c r="A704" s="22" t="s">
        <v>494</v>
      </c>
      <c r="B704" s="17"/>
    </row>
    <row r="705" spans="1:2" ht="14.25" customHeight="1">
      <c r="A705" s="22" t="s">
        <v>495</v>
      </c>
      <c r="B705" s="26"/>
    </row>
    <row r="706" spans="1:2" ht="14.25" customHeight="1">
      <c r="A706" s="27" t="s">
        <v>388</v>
      </c>
      <c r="B706" s="26"/>
    </row>
    <row r="707" spans="1:2" s="11" customFormat="1" ht="14.25" customHeight="1">
      <c r="A707" s="25" t="s">
        <v>389</v>
      </c>
      <c r="B707" s="28"/>
    </row>
    <row r="708" spans="1:2" s="10" customFormat="1" ht="14.25" customHeight="1">
      <c r="A708" s="20" t="s">
        <v>390</v>
      </c>
      <c r="B708" s="15">
        <f t="shared" ref="B708" si="15">B709</f>
        <v>90503</v>
      </c>
    </row>
    <row r="709" spans="1:2" s="10" customFormat="1" ht="14.25" customHeight="1">
      <c r="A709" s="22" t="s">
        <v>391</v>
      </c>
      <c r="B709" s="29">
        <f>74856+15647</f>
        <v>90503</v>
      </c>
    </row>
    <row r="710" spans="1:2" ht="14.25" customHeight="1">
      <c r="A710" s="23" t="s">
        <v>392</v>
      </c>
      <c r="B710" s="15">
        <f t="shared" ref="B710" si="16">B698+B699+B708</f>
        <v>189049</v>
      </c>
    </row>
    <row r="715" spans="1:2">
      <c r="B715" s="13"/>
    </row>
  </sheetData>
  <mergeCells count="1">
    <mergeCell ref="A2:B2"/>
  </mergeCells>
  <phoneticPr fontId="3" type="noConversion"/>
  <pageMargins left="1.7716535433070868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玉东新区一般公共预算支出表(按功能分类科目)</vt:lpstr>
      <vt:lpstr>'玉东新区一般公共预算支出表(按功能分类科目)'!Print_Titles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王柳影</cp:lastModifiedBy>
  <cp:lastPrinted>2017-12-09T07:52:51Z</cp:lastPrinted>
  <dcterms:created xsi:type="dcterms:W3CDTF">2017-11-28T03:02:49Z</dcterms:created>
  <dcterms:modified xsi:type="dcterms:W3CDTF">2018-01-30T07:46:22Z</dcterms:modified>
</cp:coreProperties>
</file>