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2019年国家下达" sheetId="2" r:id="rId1"/>
  </sheets>
  <definedNames>
    <definedName name="_xlnm._FilterDatabase" localSheetId="0" hidden="1">'2019年国家下达'!$A$4:$K$452</definedName>
    <definedName name="_xlnm.Print_Area" localSheetId="0">'2019年国家下达'!$A$1:$K$452</definedName>
    <definedName name="_xlnm.Print_Titles" localSheetId="0">'2019年国家下达'!$4:$4</definedName>
  </definedNames>
  <calcPr calcId="144525"/>
</workbook>
</file>

<file path=xl/sharedStrings.xml><?xml version="1.0" encoding="utf-8"?>
<sst xmlns="http://schemas.openxmlformats.org/spreadsheetml/2006/main" count="963" uniqueCount="566">
  <si>
    <t>附件1</t>
  </si>
  <si>
    <r>
      <rPr>
        <b/>
        <sz val="14"/>
        <rFont val="Times New Roman"/>
        <charset val="134"/>
      </rPr>
      <t>2019</t>
    </r>
    <r>
      <rPr>
        <b/>
        <sz val="14"/>
        <rFont val="宋体"/>
        <charset val="134"/>
      </rPr>
      <t>年国家下达任务棚户区（危旧房）改造建设计划项目（玉林市）</t>
    </r>
  </si>
  <si>
    <t>填报单位：玉林市住房和城乡建设局</t>
  </si>
  <si>
    <t>项目序号</t>
  </si>
  <si>
    <t>项目名称</t>
  </si>
  <si>
    <t>市本级/县/市</t>
  </si>
  <si>
    <t>项目改造户数</t>
  </si>
  <si>
    <t>项目改造面积</t>
  </si>
  <si>
    <t>项目建设套数</t>
  </si>
  <si>
    <t>项目建设面积</t>
  </si>
  <si>
    <t>国家任务列入国家资金补助范围（12万套）</t>
  </si>
  <si>
    <t>国家任务项目储备（3.6万套）</t>
  </si>
  <si>
    <t>类型</t>
  </si>
  <si>
    <t>备注</t>
  </si>
  <si>
    <t>全区总计</t>
  </si>
  <si>
    <t>城市棚户区（危旧房）改造</t>
  </si>
  <si>
    <t>一、南宁市</t>
  </si>
  <si>
    <t>市本级小计</t>
  </si>
  <si>
    <t>五里亭片区棚户区改造项目</t>
  </si>
  <si>
    <t>西乡塘区</t>
  </si>
  <si>
    <t>北际路二轻构件片区二期棚户区改造项目</t>
  </si>
  <si>
    <t>南宁市2018-2020年棚户区改造项目-南宁市秀灵友爱立交片区改造项目（一期）</t>
  </si>
  <si>
    <t>南宁市西园饭店旧城改造项目</t>
  </si>
  <si>
    <t>江南区</t>
  </si>
  <si>
    <t>2018年自治区新增任务结转</t>
  </si>
  <si>
    <t>星光大道66号片区旧城改造项目</t>
  </si>
  <si>
    <t>南宁市2018-2020年棚户区改造项目（第四批）衡阳东-长堽片区改造项目</t>
  </si>
  <si>
    <t>兴宁区</t>
  </si>
  <si>
    <t>南宁市2018-2020年棚户区改造项目（第四批）鸡村城中村改造项目</t>
  </si>
  <si>
    <t>青秀兴宁区长堽片区棚户区改造项目（煤矿社区棚户区住户安置房项目）</t>
  </si>
  <si>
    <t>罗文村棚户区“城中村”改造项目</t>
  </si>
  <si>
    <t>高新区</t>
  </si>
  <si>
    <t>崇左市留邕国有土地原南宁水电技工学校片区改造项目</t>
  </si>
  <si>
    <t>南宁市2018-2020年棚户区改造项目（第一批）新村11-2/11-4/11-5/11-6号地块农民安置点</t>
  </si>
  <si>
    <t>良庆区</t>
  </si>
  <si>
    <t>南宁市2018-2020年棚户区改造项目（第二批）良庆社区12-1号农民安置项目</t>
  </si>
  <si>
    <t>南宁市2018-2020年棚户区改造项目（第二批）良庆社区12-2号农民安置项目</t>
  </si>
  <si>
    <t>南宁市2018-2020年棚户区改造项目（第二批）那平村农民安置项目2号地块（那平村安置小区）</t>
  </si>
  <si>
    <t>南宁市2018-2020年棚户区改造项目（第二批）那平村农民安置项目4号地块（那平村安置小区）</t>
  </si>
  <si>
    <t>南宁市2018-2020年棚户区改造项目（第二批）玉洞村4号农民安置项目（玉洞村E地块）</t>
  </si>
  <si>
    <t>南宁市2018-2020年棚户区改造项目（第二批）玉洞村5号农民安置项目（玉洞村E地块）</t>
  </si>
  <si>
    <t>南门片区改造项目</t>
  </si>
  <si>
    <t>武鸣区</t>
  </si>
  <si>
    <t>南宁市2018-2020年棚户区改造项目（第四批）蒲新小区P1号安置项目</t>
  </si>
  <si>
    <t>邕宁区</t>
  </si>
  <si>
    <t>南宁市2018-2020年棚户区改造项目（第四批）龙岗商务区A15号（北地块）安置房项目</t>
  </si>
  <si>
    <t>南宁市2018-2020年棚户区改造项目（第四批）八鲤工业园区B2号安置项目</t>
  </si>
  <si>
    <t>南宁市2018-2020年棚户区改造项目（第四批）八鲤工业园北片区安置地块</t>
  </si>
  <si>
    <t>南宁市2018-2020年棚户区改造项目（第四批）龙岗商务区A16号安置地块</t>
  </si>
  <si>
    <t>隆安县小计</t>
  </si>
  <si>
    <t>县委党校棚户区改造项目</t>
  </si>
  <si>
    <t>隆安县</t>
  </si>
  <si>
    <t>二、柳州市</t>
  </si>
  <si>
    <t>柳东新区南部二期</t>
  </si>
  <si>
    <t>柳东新区</t>
  </si>
  <si>
    <t>白沙村城中村改造</t>
  </si>
  <si>
    <t>柳北区</t>
  </si>
  <si>
    <t>丽景嘉苑</t>
  </si>
  <si>
    <t>城中区</t>
  </si>
  <si>
    <t>静兰独秀苑三期</t>
  </si>
  <si>
    <t>柳东新区蚂蝗屯安置小区</t>
  </si>
  <si>
    <t>祥和雅苑</t>
  </si>
  <si>
    <t>柳南区</t>
  </si>
  <si>
    <t>祥鹅佳苑安置房项目</t>
  </si>
  <si>
    <t>胜利小区四区一期（九号地块）</t>
  </si>
  <si>
    <t>胜利小区四区一期（十号地块）</t>
  </si>
  <si>
    <t>北部生态新区中房绿景棚户区改造项目A区</t>
  </si>
  <si>
    <t>北部生态新区</t>
  </si>
  <si>
    <t>北部生态新区中房绿景棚户区改造项目B区</t>
  </si>
  <si>
    <t>柳东新区六座
棚户区改造项目（南部五期）</t>
  </si>
  <si>
    <t>柳东新区南庆安置区项目三期</t>
  </si>
  <si>
    <t>雒容镇棚户区改造项目（南部四期）</t>
  </si>
  <si>
    <t>柳东新区盘古棚户区改造项目</t>
  </si>
  <si>
    <t>柳钢公司鹧鸪江凤凰巷生活区棚户区改造</t>
  </si>
  <si>
    <t>跃进路102、104号地块改造</t>
  </si>
  <si>
    <t>白露村改造项目</t>
  </si>
  <si>
    <t>磨滩村及周边片区棚户区改造</t>
  </si>
  <si>
    <t>胜利小区三区一期（十一号地块）</t>
  </si>
  <si>
    <t>胜利小区四区（十四号地块）</t>
  </si>
  <si>
    <t>胜利小区四区（十五号地块）</t>
  </si>
  <si>
    <t>中房·绿苑</t>
  </si>
  <si>
    <t>红卫仓周边片区棚户区改造</t>
  </si>
  <si>
    <t>广西凤糖白沙制糖有限责任公司棚户区改造</t>
  </si>
  <si>
    <t>鱼峰区</t>
  </si>
  <si>
    <t>广西凤糖柳江制糖有限责任公司棚户区改造</t>
  </si>
  <si>
    <t>立交桥</t>
  </si>
  <si>
    <t>柳州市柳江区城中村棚户区改造三期工程</t>
  </si>
  <si>
    <t>柳江区</t>
  </si>
  <si>
    <t>柳城县小计</t>
  </si>
  <si>
    <t>柳城县正殿村棚户区改造项目</t>
  </si>
  <si>
    <t>柳城县</t>
  </si>
  <si>
    <t>柳城县靖西村棚户区改造项目</t>
  </si>
  <si>
    <t>鹿寨县小计</t>
  </si>
  <si>
    <t>鹿寨县鹿寨镇片区棚户区改造项目</t>
  </si>
  <si>
    <t>鹿寨县</t>
  </si>
  <si>
    <t>鹿寨县中渡镇英山社区棚户区改造项目</t>
  </si>
  <si>
    <t>融安县小计</t>
  </si>
  <si>
    <t>融安县长安镇北府寨片区城中村棚户区改造项目</t>
  </si>
  <si>
    <t>融安县</t>
  </si>
  <si>
    <t>融安县农械厂城中村棚户区改造项目</t>
  </si>
  <si>
    <t>融水县小计</t>
  </si>
  <si>
    <t>融水苗族自治县融水镇旧城区棚户区改造项目（一期）</t>
  </si>
  <si>
    <t>融水县</t>
  </si>
  <si>
    <t>三江县小计</t>
  </si>
  <si>
    <t>三江县大洲岛棚户区改造项目</t>
  </si>
  <si>
    <t>三江县</t>
  </si>
  <si>
    <t>三、桂林市</t>
  </si>
  <si>
    <t>桂林市奇峰路9号（原桂林造纸厂)棚户区改造项目</t>
  </si>
  <si>
    <t>象山区</t>
  </si>
  <si>
    <t>桂林市骖鸾路12号危旧房改住房（棚户区）改造项目</t>
  </si>
  <si>
    <t>七星区</t>
  </si>
  <si>
    <t>桂林市榕荫路4、6、8、10号机关住宅小区棚户区改造工程</t>
  </si>
  <si>
    <t>市本级</t>
  </si>
  <si>
    <t>平乐县小计</t>
  </si>
  <si>
    <t>平乐县茶江制药厂饮料厂片区棚户区改造项目</t>
  </si>
  <si>
    <t>平乐县</t>
  </si>
  <si>
    <t>平乐县马渭片区危旧房改造项目二期</t>
  </si>
  <si>
    <t>平乐县平乐镇老街片区危旧房改造项目二期</t>
  </si>
  <si>
    <t>平乐镇老街片区棚户区改造项目三期</t>
  </si>
  <si>
    <t>平乐县平乐镇中华街正西街片区危旧房改造项目</t>
  </si>
  <si>
    <t>平乐县平乐镇月城嘉乐片区危旧房改造项目</t>
  </si>
  <si>
    <t>平乐县二塘镇农业技术推广站危旧房改造项目</t>
  </si>
  <si>
    <t>龙胜县小计</t>
  </si>
  <si>
    <t>龙胜县盛园路棚户区改造项目</t>
  </si>
  <si>
    <t>龙胜县</t>
  </si>
  <si>
    <t>永福县小计</t>
  </si>
  <si>
    <t>全州县小计</t>
  </si>
  <si>
    <t>永福县十字街旧城区棚户区改造项目</t>
  </si>
  <si>
    <t>永福县</t>
  </si>
  <si>
    <t>永福县城东滨路茅江小区（体育馆南面）棚户区改造项目</t>
  </si>
  <si>
    <t>永福县城东片区棚户区改造</t>
  </si>
  <si>
    <t>灵川县小计</t>
  </si>
  <si>
    <t>灵川县棚户区改造项目（三期）</t>
  </si>
  <si>
    <t>灵川县</t>
  </si>
  <si>
    <t>灵川县城片区棚户区改造项目</t>
  </si>
  <si>
    <t>恭城县小计</t>
  </si>
  <si>
    <t>恭城瑶族自治县2018-2020年棚户区（城中村）改造项目</t>
  </si>
  <si>
    <t>恭城县</t>
  </si>
  <si>
    <t>资源县小计</t>
  </si>
  <si>
    <t>资源县资源镇城中村棚户区改造项目一期</t>
  </si>
  <si>
    <t>资源县</t>
  </si>
  <si>
    <t>阳朔县小计</t>
  </si>
  <si>
    <t>阳朔县外语实验中学棚户区（危房）改造建设项目</t>
  </si>
  <si>
    <t>阳朔县</t>
  </si>
  <si>
    <t>灌阳县小计</t>
  </si>
  <si>
    <t>灌阳县木材公司、木材加工厂棚户区改造项目</t>
  </si>
  <si>
    <t>灌阳县</t>
  </si>
  <si>
    <t>荔浦县小计</t>
  </si>
  <si>
    <t>荔浦县荔城镇棚户区改建工程一期</t>
  </si>
  <si>
    <t>荔浦县</t>
  </si>
  <si>
    <t>四、梧州市</t>
  </si>
  <si>
    <t>河东旧城棚户区改造项目（二期）Ⅰ阶段</t>
  </si>
  <si>
    <t>万秀区</t>
  </si>
  <si>
    <t>苍海片区（城中村）改造项目（一期）</t>
  </si>
  <si>
    <t>龙圩区</t>
  </si>
  <si>
    <t>粤桂合作特别试验区江北片区棚户区改造项目</t>
  </si>
  <si>
    <t>岑溪市小计</t>
  </si>
  <si>
    <t>岑溪市城北探花城中村棚户区改造工程（一期）</t>
  </si>
  <si>
    <t>岑溪市</t>
  </si>
  <si>
    <t>藤县小计</t>
  </si>
  <si>
    <t>梧州临港经济区北片区城中村棚户区改造项目（一期）</t>
  </si>
  <si>
    <t>藤县</t>
  </si>
  <si>
    <t>梧州临港经济区南片区城中村棚户区改造项目（一期）</t>
  </si>
  <si>
    <t>藤县藤州镇（田寮片区）棚户区改造工程项目（二期）Ⅱ阶段</t>
  </si>
  <si>
    <t>藤县藤州镇东胜棚户区（城中村）改造项目（一期）</t>
  </si>
  <si>
    <t>蒙山县小计</t>
  </si>
  <si>
    <t>蒙山镇区棚户区改造工程（三期）</t>
  </si>
  <si>
    <t>蒙山县</t>
  </si>
  <si>
    <t>文圩镇棚户区改造工程（三期）</t>
  </si>
  <si>
    <t>五、北海市</t>
  </si>
  <si>
    <t>合浦县小计</t>
  </si>
  <si>
    <t>合浦县机关事务管理局廉州镇清云南路2号棚户区改造项目</t>
  </si>
  <si>
    <t>合浦县</t>
  </si>
  <si>
    <t>合浦县工信局罐头厂危旧房改住房改造项目</t>
  </si>
  <si>
    <t>六、防城港市</t>
  </si>
  <si>
    <t>防城港市经开区安置区棚户区改造项目（大板二期小区、港安新区）</t>
  </si>
  <si>
    <t>港口区</t>
  </si>
  <si>
    <t>防城区堤路园安置区</t>
  </si>
  <si>
    <t>防城区</t>
  </si>
  <si>
    <t>防城区堤路园安置项目（二期）</t>
  </si>
  <si>
    <t>防城区文昌街道城南村定枭组安置点</t>
  </si>
  <si>
    <t>防城区文昌街道佛堂村安置项目（一期）</t>
  </si>
  <si>
    <t>上思县小计</t>
  </si>
  <si>
    <t>上思县化工综合厂棚户区改造项目</t>
  </si>
  <si>
    <t>上思县</t>
  </si>
  <si>
    <t>上思县水利电业有限公司城市棚户区改造项目</t>
  </si>
  <si>
    <t>七、钦州市</t>
  </si>
  <si>
    <t>钦北区大垌镇片区棚户区改造项目</t>
  </si>
  <si>
    <t>钦北区</t>
  </si>
  <si>
    <t>钦北区大寺镇片区棚户区改造项目一期</t>
  </si>
  <si>
    <t>钦北区长田街道办片区棚户区改造项目</t>
  </si>
  <si>
    <t>钦北区小董镇片区棚户区改造项目一期</t>
  </si>
  <si>
    <t>钦北区小董镇片区棚户区改造项目二期</t>
  </si>
  <si>
    <t>广西钦州市水泥有限责任公司棚户区改造项目一期</t>
  </si>
  <si>
    <t>钦南区</t>
  </si>
  <si>
    <t>广西钦州市泥兴工艺厂棚户区改造项目</t>
  </si>
  <si>
    <t>钦州市危旧直管公房改造项目一期</t>
  </si>
  <si>
    <t>钦州市缫丝厂片区旧城改造项目</t>
  </si>
  <si>
    <t>钦州市中医医院危旧房改住房改造项目</t>
  </si>
  <si>
    <t>广西沿海公路局危旧房改住房改造项目</t>
  </si>
  <si>
    <t>钦州港新城区城中村改造项目Ｆ期工程</t>
  </si>
  <si>
    <t>钦州港区</t>
  </si>
  <si>
    <t>钦州市东边塘安置小区项目（二期）</t>
  </si>
  <si>
    <t>浦北县小计</t>
  </si>
  <si>
    <t>浦北县城科园路越州大道路口（鱼窝头）棚户区安置项目</t>
  </si>
  <si>
    <t>浦北县</t>
  </si>
  <si>
    <t>浦北县江城街道北河棚户区屋背麓安置区</t>
  </si>
  <si>
    <t>浦北县小江街道文山棚户区安置项目</t>
  </si>
  <si>
    <t>浦北县六一路安置小区</t>
  </si>
  <si>
    <t>浦北县小江街道平马棚户区综合安置区</t>
  </si>
  <si>
    <t>浦北县江城街道北河棚户区改造北河坡安置区</t>
  </si>
  <si>
    <t>浦北县木材加工厂（危旧房）棚户区改造项目</t>
  </si>
  <si>
    <t>浦北县小江镇北河村委车麓肚队棚户区安置项目</t>
  </si>
  <si>
    <t>浦北县江城街道平六棚户区改造枫木安置区</t>
  </si>
  <si>
    <t>浦北县小江街道文山棚户区综合安置区</t>
  </si>
  <si>
    <t>浦北县江城街道合群棚户区改造综合安置区</t>
  </si>
  <si>
    <t>浦北县江城街道木麻根棚户区综合安置区</t>
  </si>
  <si>
    <t>浦北县小江镇北河村委白饭麓棚户区安置项目</t>
  </si>
  <si>
    <t>灵山县小计</t>
  </si>
  <si>
    <t>灵山县灵城片区城中村棚户区项目（一期）</t>
  </si>
  <si>
    <t>灵山县</t>
  </si>
  <si>
    <t>灵山县新圩片区城中村棚户区项目（一期）</t>
  </si>
  <si>
    <t>灵山县鸟官塘城中村棚户区项目</t>
  </si>
  <si>
    <t>灵山县马鞍山城中村棚户区改造项目</t>
  </si>
  <si>
    <t>灵山县三海片区城中村棚户区项目（一期）</t>
  </si>
  <si>
    <t>灵山县灵城街道丁屋村城中村改造项目</t>
  </si>
  <si>
    <t>灵山县火柴厂棚户区（危旧房）改造项目</t>
  </si>
  <si>
    <t>灵山县华侨建筑工程公司危旧房改住房改造项目</t>
  </si>
  <si>
    <t>八、贵港市</t>
  </si>
  <si>
    <t>贵港市棚户区改造项目（二期）</t>
  </si>
  <si>
    <t>贵港市覃塘新区棚户区改造项目</t>
  </si>
  <si>
    <t>覃塘区</t>
  </si>
  <si>
    <t>桂平市小计</t>
  </si>
  <si>
    <t>桂平市铺岭棚户区改造项目</t>
  </si>
  <si>
    <t>桂平市</t>
  </si>
  <si>
    <t>桂平市官冲口瓦窑村棚户区改造项目</t>
  </si>
  <si>
    <t>桂平市西山镇厢东社区棚户区（城中村）改造项目</t>
  </si>
  <si>
    <t>桂平市师部中路棚户区改造项目</t>
  </si>
  <si>
    <t>平南县小计</t>
  </si>
  <si>
    <t>平南县老城片区棚户区(城中村）改造项目</t>
  </si>
  <si>
    <t>平南县</t>
  </si>
  <si>
    <t>平南县城东城西片区棚户区(城中村）改造项目</t>
  </si>
  <si>
    <t>平南县大安镇棚户区(城中村）改造项目</t>
  </si>
  <si>
    <t>九、玉林市</t>
  </si>
  <si>
    <t>龙潭产业园棚户区改造项目</t>
  </si>
  <si>
    <t>市直</t>
  </si>
  <si>
    <t>卓力达公司</t>
  </si>
  <si>
    <t>玉东新区大芦城市棚户区改造项目</t>
  </si>
  <si>
    <t>玉东新区</t>
  </si>
  <si>
    <t>玉林市玉东新区陂石村棚户区改造项目</t>
  </si>
  <si>
    <t>玉林市玉东新区上久岭棚户区改造项目</t>
  </si>
  <si>
    <t>容县小计</t>
  </si>
  <si>
    <t>2018年容县城市棚户区改造项目</t>
  </si>
  <si>
    <t>容县</t>
  </si>
  <si>
    <t>240套为2018年自治区新增任务结转</t>
  </si>
  <si>
    <t>北流市小计</t>
  </si>
  <si>
    <t>北流市城北片区棚户区（危旧房、城中村）改造项目</t>
  </si>
  <si>
    <t>北流市</t>
  </si>
  <si>
    <t>由原本北流市8个项目打包而成</t>
  </si>
  <si>
    <t>博白县小计</t>
  </si>
  <si>
    <t>博白县工商局饮马江棚户区改造项目</t>
  </si>
  <si>
    <t>博白县</t>
  </si>
  <si>
    <t>博白县水利局棚户区改造项目</t>
  </si>
  <si>
    <t>博白县人民检察院棚户区改造项目</t>
  </si>
  <si>
    <t>广西博白林财工艺品有限公司棚户区改造项目</t>
  </si>
  <si>
    <t>陆川县小计</t>
  </si>
  <si>
    <t>陆川县温泉片区危旧房改造项目</t>
  </si>
  <si>
    <t>陆川县</t>
  </si>
  <si>
    <t>884套为2018年自治区新增任务结转</t>
  </si>
  <si>
    <t>陆川县乌石片区危旧房改造项目</t>
  </si>
  <si>
    <t>陆川县马坡片区危旧房改造项目</t>
  </si>
  <si>
    <t>兴业县小计</t>
  </si>
  <si>
    <t>兴业县石南镇危旧房改造项目</t>
  </si>
  <si>
    <t>兴业县</t>
  </si>
  <si>
    <t>十、百色市</t>
  </si>
  <si>
    <t>逻索片区城中村改造一期项目</t>
  </si>
  <si>
    <t>右江区</t>
  </si>
  <si>
    <t>逻索片区城中村改造二期项目</t>
  </si>
  <si>
    <t>那毕片区城中村改造一期项目</t>
  </si>
  <si>
    <t>那毕片区城中村改造二期项目</t>
  </si>
  <si>
    <t>匠架片区城中村改造项目</t>
  </si>
  <si>
    <t>莲塘片区城中村改造一期项目</t>
  </si>
  <si>
    <t>莲塘片区城中村改造二期项目</t>
  </si>
  <si>
    <t>建新片区棚户区改造项目</t>
  </si>
  <si>
    <t>拉域片区棚户区改造项目</t>
  </si>
  <si>
    <t>拉域七塘片区棚户区改造项目</t>
  </si>
  <si>
    <t>百标片区棚户区改造项目</t>
  </si>
  <si>
    <t>泵当冻忍片区棚户区改造一期项目</t>
  </si>
  <si>
    <t>那马片区棚户区改造项目</t>
  </si>
  <si>
    <t>石龙片区城中村改造一期项目</t>
  </si>
  <si>
    <t>百色中山社区棚户区改造项目（一期）</t>
  </si>
  <si>
    <t>百胜片区棚户区改造项目</t>
  </si>
  <si>
    <t>城西片区棚户区改造项目</t>
  </si>
  <si>
    <t>东笋片区棚户区改造一期项目</t>
  </si>
  <si>
    <t>东笋片区棚户区改造二期项目</t>
  </si>
  <si>
    <t>广西驰程汽车运输有限责任公司棚户区改造项目（一期）</t>
  </si>
  <si>
    <t>276套是2018年自治区新增任务结转</t>
  </si>
  <si>
    <t>东笋棚户区改造四期工程项目</t>
  </si>
  <si>
    <t>百东新区外域片区项目</t>
  </si>
  <si>
    <t>百色市百东新区</t>
  </si>
  <si>
    <t>百东新区社马六匿片区项目</t>
  </si>
  <si>
    <t>百东新区星湖片区项目</t>
  </si>
  <si>
    <t>百东新区外域片区项目二期</t>
  </si>
  <si>
    <t>百东新区社马六匿片区项目二期</t>
  </si>
  <si>
    <t>百东新区星湖片区项目二期</t>
  </si>
  <si>
    <t>百东新区六匝那利片区项目</t>
  </si>
  <si>
    <t>百东新区那迖片区项目</t>
  </si>
  <si>
    <t>百东新区新明保安片区项目</t>
  </si>
  <si>
    <t>百东新区大梅片区项目</t>
  </si>
  <si>
    <t>田阳县小计</t>
  </si>
  <si>
    <t>田阳县田州镇棚户区（城中村）改造项目（一期）</t>
  </si>
  <si>
    <t>田阳县</t>
  </si>
  <si>
    <t>2018年储备项目提前开工</t>
  </si>
  <si>
    <t>田阳县田州镇棚户区（城中村）改造项目（二期）</t>
  </si>
  <si>
    <t>田东县小计</t>
  </si>
  <si>
    <t>田东县建筑工程公司棚户区改造项目</t>
  </si>
  <si>
    <t>田东县</t>
  </si>
  <si>
    <t>田东石化总厂棚户区改造项目</t>
  </si>
  <si>
    <t>田东县林逢镇城中村改造项目</t>
  </si>
  <si>
    <t>田东新洲片区棚户区改造项目</t>
  </si>
  <si>
    <t>田东县汽运公司棚户区改造项目</t>
  </si>
  <si>
    <t>平果县小计</t>
  </si>
  <si>
    <t>雷感一期（和泰苑）项目</t>
  </si>
  <si>
    <t>平果县</t>
  </si>
  <si>
    <t>平果县城北片区棚户区改造安置项目</t>
  </si>
  <si>
    <t>莫鲁棚户区改造安置项目</t>
  </si>
  <si>
    <t>平果县棚户区改造新安安置项目</t>
  </si>
  <si>
    <t>平果县棚户区改造果化安置项目</t>
  </si>
  <si>
    <t>德保县小计</t>
  </si>
  <si>
    <t>德保县城关镇城中村棚户区改造项目</t>
  </si>
  <si>
    <t>德保县</t>
  </si>
  <si>
    <t>406套为2018年自治区新增任务结转</t>
  </si>
  <si>
    <t>靖西市小计</t>
  </si>
  <si>
    <t>靖西市城区棚户区改造项目（一期）宝珠安置点</t>
  </si>
  <si>
    <t>靖西市</t>
  </si>
  <si>
    <t>靖西市城区棚户区改造项目（一期）</t>
  </si>
  <si>
    <t>1620套为2018年自治区新增任务结转</t>
  </si>
  <si>
    <t>靖西市城区棚户区改造项目（二期）</t>
  </si>
  <si>
    <t>1060套为2018年自治区新增任务结转</t>
  </si>
  <si>
    <t>那坡县小计</t>
  </si>
  <si>
    <t>旧县府车队片区</t>
  </si>
  <si>
    <t>那坡县</t>
  </si>
  <si>
    <t>县建设局、设计室</t>
  </si>
  <si>
    <t>原体育局</t>
  </si>
  <si>
    <t>旧商业局</t>
  </si>
  <si>
    <t>旧交通局</t>
  </si>
  <si>
    <t>县职教中心</t>
  </si>
  <si>
    <t>县科委</t>
  </si>
  <si>
    <t>县畜牧局</t>
  </si>
  <si>
    <t>县木材公司棚改</t>
  </si>
  <si>
    <t>县公路局棚改</t>
  </si>
  <si>
    <t>县医院棚改</t>
  </si>
  <si>
    <t>县建筑公司棚改</t>
  </si>
  <si>
    <t>县供销社棚改</t>
  </si>
  <si>
    <t>凌云县小计</t>
  </si>
  <si>
    <t>凌云县公路局棚户区改造项目</t>
  </si>
  <si>
    <t>凌云县</t>
  </si>
  <si>
    <t>凌云县泗城北片区危旧房拆除新建项目</t>
  </si>
  <si>
    <t>凌云县泗城镇洪片区危旧房拆除新建项目</t>
  </si>
  <si>
    <t>乐业县小计</t>
  </si>
  <si>
    <t>广西雅长兰科植物国家级自然保护区深山远山职工搬迁棚户区改造项目</t>
  </si>
  <si>
    <t>乐业县</t>
  </si>
  <si>
    <t>城镇危旧房、房改房改造项目</t>
  </si>
  <si>
    <t>田林县小计</t>
  </si>
  <si>
    <t>田林县城区城中村改造项目</t>
  </si>
  <si>
    <t>田林县</t>
  </si>
  <si>
    <t>田林县城区危旧房改造项目</t>
  </si>
  <si>
    <t>田林县国有林场危旧房改造项目</t>
  </si>
  <si>
    <t>隆林县小计</t>
  </si>
  <si>
    <t>民权社区后街红庙片区棚户区改造项目</t>
  </si>
  <si>
    <t>隆林县</t>
  </si>
  <si>
    <t>民生社区老五金至西河桥片区棚户区改造项目</t>
  </si>
  <si>
    <t>隆林县交通局棚户区改造项目</t>
  </si>
  <si>
    <t>隆林县新州镇棚户区改造项目</t>
  </si>
  <si>
    <t>隆林县新州镇民权社区棚户区改造项目</t>
  </si>
  <si>
    <t>隆林县新州镇饮食服务公司棚户区改造项目</t>
  </si>
  <si>
    <t>隆林县者保棚户区改造项目</t>
  </si>
  <si>
    <t>隆林县革步棚户区改造项目</t>
  </si>
  <si>
    <t>隆林县建筑公司片区棚户区改造项目</t>
  </si>
  <si>
    <t>新州镇老教育局住宿楼1项目</t>
  </si>
  <si>
    <t>新州镇老法院住宿楼项目</t>
  </si>
  <si>
    <t>新州镇城南农贸市场棚户区改造</t>
  </si>
  <si>
    <t xml:space="preserve">隆林县 </t>
  </si>
  <si>
    <t>隆林党校</t>
  </si>
  <si>
    <t>新州镇民族街188号项目1</t>
  </si>
  <si>
    <t>新州镇民族街188号项目2</t>
  </si>
  <si>
    <t>新州镇民族街188号项目3</t>
  </si>
  <si>
    <t>隆林县歌舞团棚户区改造项目</t>
  </si>
  <si>
    <t>隆林县科学技术协会棚户区改造项目</t>
  </si>
  <si>
    <t>老干部局棚户区改造项目</t>
  </si>
  <si>
    <t>隆林县公路管理所棚户区改造项目</t>
  </si>
  <si>
    <t>隆林县农机局棚户区改造项目</t>
  </si>
  <si>
    <t>隆林公路管理局棚户区改造项目</t>
  </si>
  <si>
    <t>隆林县第三中学棚户区改造项目</t>
  </si>
  <si>
    <t>隆林中学棚户区改造项目</t>
  </si>
  <si>
    <t>隆林职业技术学校棚户区改造项目</t>
  </si>
  <si>
    <t>隆林各族自治县妇幼保健院棚户区改造项目</t>
  </si>
  <si>
    <t>隆林各族自治县人民医院棚户区改造项目</t>
  </si>
  <si>
    <t>糖烟酒公司棚户区改造项目</t>
  </si>
  <si>
    <t>财政局老住宅区棚户区改造项目</t>
  </si>
  <si>
    <t>老法院片区</t>
  </si>
  <si>
    <t>原建筑公司片区棚户区改造项目</t>
  </si>
  <si>
    <t>烈士陵园至公安局片区</t>
  </si>
  <si>
    <t>西林县小计</t>
  </si>
  <si>
    <t>西林县政府大院棚户区改造项目</t>
  </si>
  <si>
    <t>西林县</t>
  </si>
  <si>
    <t>西林县人民医院棚户区改造项目</t>
  </si>
  <si>
    <t>西林县公安局棚户区改造项目</t>
  </si>
  <si>
    <t>西林县技术监督局棚户区改造项目</t>
  </si>
  <si>
    <t>西林县八达镇政府棚户区改造项目</t>
  </si>
  <si>
    <t>西林中学棚户区改造项目</t>
  </si>
  <si>
    <t>农行西林县支行棚户区改造项目</t>
  </si>
  <si>
    <t>西林县卫计局棚户区改造项目</t>
  </si>
  <si>
    <t>西林县司法局棚户区改造项目</t>
  </si>
  <si>
    <t>西林县林业局棚户区改造项目</t>
  </si>
  <si>
    <t>西林县防疫站棚户区改造项目</t>
  </si>
  <si>
    <t>西林县粮食棚户区改造项目</t>
  </si>
  <si>
    <t>西林县那佐乡棚户区改造项目</t>
  </si>
  <si>
    <t>西林县汽运公司棚户区改造项目</t>
  </si>
  <si>
    <t>西林县八达镇区棚户区改造项目</t>
  </si>
  <si>
    <t>十一、贺州市</t>
  </si>
  <si>
    <t>贺州市出水塘棚户区改造项目鸭子寨棚户区改造项目</t>
  </si>
  <si>
    <t>平安居棚户区改造项目</t>
  </si>
  <si>
    <t>贺州市姑婆山小镇路花新村项目</t>
  </si>
  <si>
    <t>贺州市平桂区黄田镇农贸园棚户区（城中村）改造项目</t>
  </si>
  <si>
    <t>贺州市西湾片区棚户区改造二期项目</t>
  </si>
  <si>
    <t>贺州市西湾片区棚户区改造三期项目(异地安置建设在贺州市有色冶炼总厂生活区危旧房改住房改造项目)</t>
  </si>
  <si>
    <t>生态产业园棚户区改造项目</t>
  </si>
  <si>
    <t>粤桂县域经济产业合作示范区（信都工业区）棚户区（城中村）改造项目</t>
  </si>
  <si>
    <t>黄姚古镇旅游文化产业区管委会棚户区改造项目</t>
  </si>
  <si>
    <t>八步区城东街道片区棚户区改造项目</t>
  </si>
  <si>
    <t>八步区江南街道片区棚户区改造项目</t>
  </si>
  <si>
    <t>八步区贺街镇河西片棚户区改造（城中村）项目</t>
  </si>
  <si>
    <t>八步区贺街镇香花村（城中村）棚户区改造项目</t>
  </si>
  <si>
    <t>平桂区小计</t>
  </si>
  <si>
    <t>平桂区城市棚户区改造项目</t>
  </si>
  <si>
    <t>平桂区</t>
  </si>
  <si>
    <t>770套为2018年自治区新增任务结转</t>
  </si>
  <si>
    <t>钟山县小计</t>
  </si>
  <si>
    <t>钟山县钟山镇棚户区改造（城中村）项目(一期)</t>
  </si>
  <si>
    <t>钟山县</t>
  </si>
  <si>
    <t>钟山县钟山镇棚户区改造（城中村）项目(二期)</t>
  </si>
  <si>
    <t>钟山县乡镇棚户区改造（城中村）项目（一期）</t>
  </si>
  <si>
    <t>钟山县高铁站片区棚户区改造项目</t>
  </si>
  <si>
    <t>昭平县小计</t>
  </si>
  <si>
    <t>昭平县县直单位棚户区改造（城中村）项目</t>
  </si>
  <si>
    <t>昭平县</t>
  </si>
  <si>
    <t>富川县小计</t>
  </si>
  <si>
    <t>富川瑶族自治县百货公司棚户区（危旧房）改造项目</t>
  </si>
  <si>
    <t>富川县</t>
  </si>
  <si>
    <t>十二、河池市</t>
  </si>
  <si>
    <t>运达公司2018年棚户区改造项目</t>
  </si>
  <si>
    <t>河池市广播电视台危旧住宅棚户区改造项目</t>
  </si>
  <si>
    <t>河池市统计局危旧住宅棚户区改造项目</t>
  </si>
  <si>
    <t>河池市老虎山片区棚户区改造项目桥卜安置点</t>
  </si>
  <si>
    <t>河池市思源路棚户区改造住建局宿舍区项目</t>
  </si>
  <si>
    <t>河池市日报社棚户区改造项目</t>
  </si>
  <si>
    <t>河池市橡塑工业总公司棚户区（危旧房）改造项目</t>
  </si>
  <si>
    <t>金城江区</t>
  </si>
  <si>
    <t>宜州市小计</t>
  </si>
  <si>
    <t>广西玻璃钢厂等企业棚户区改造项目</t>
  </si>
  <si>
    <t>宜州区</t>
  </si>
  <si>
    <t>2018年自治区新增任务</t>
  </si>
  <si>
    <t>宜州区德胜红兰酒厂职工宿舍棚户区改造项目</t>
  </si>
  <si>
    <t>环江县小计</t>
  </si>
  <si>
    <t>环江县糖厂坡旧房改造</t>
  </si>
  <si>
    <t>环江县</t>
  </si>
  <si>
    <t>环江县百货公司危旧房改造</t>
  </si>
  <si>
    <t>洛阳红茂大院危房改造</t>
  </si>
  <si>
    <t>环江县粮食局旧房改造</t>
  </si>
  <si>
    <t>环江县机械厂</t>
  </si>
  <si>
    <t>环江县疾控中心旧房改造</t>
  </si>
  <si>
    <t>天峨县小计</t>
  </si>
  <si>
    <t>天峨县中学15#旧住宅楼危旧房改住房改造项目</t>
  </si>
  <si>
    <t>天峨县</t>
  </si>
  <si>
    <r>
      <rPr>
        <sz val="10"/>
        <rFont val="等线"/>
        <charset val="134"/>
      </rPr>
      <t>2</t>
    </r>
    <r>
      <rPr>
        <sz val="10"/>
        <rFont val="宋体"/>
        <charset val="134"/>
      </rPr>
      <t>018年自治区新增任务结转</t>
    </r>
  </si>
  <si>
    <t>天峨县人民医院职工住宿楼1#、2#楼项目</t>
  </si>
  <si>
    <t>东兰县小计</t>
  </si>
  <si>
    <t>2019年东兰县公路局城市棚户区改造项目</t>
  </si>
  <si>
    <t>东兰县</t>
  </si>
  <si>
    <t>2019年东兰县高级中学城市棚户区改造项目</t>
  </si>
  <si>
    <t>2019年东兰县向阳新城城市棚户区改造项目</t>
  </si>
  <si>
    <t>巴马县小计</t>
  </si>
  <si>
    <t>2019年坡努B地块城市棚户区改造项目</t>
  </si>
  <si>
    <t>巴马县</t>
  </si>
  <si>
    <t>凤山县小计</t>
  </si>
  <si>
    <t>凤山县粮食局危旧房改造</t>
  </si>
  <si>
    <t>凤山县</t>
  </si>
  <si>
    <t>凤山县饮食服务公司（原第二旅社）危旧房改造</t>
  </si>
  <si>
    <t>十三、来宾市</t>
  </si>
  <si>
    <t>来宾市来华投资区“三产”安置小区工程</t>
  </si>
  <si>
    <t>来宾市古三“三产”安置小区工程</t>
  </si>
  <si>
    <t>来宾市西三“三产”安置小区一期工程</t>
  </si>
  <si>
    <t>来宾市沙村“三产”安置小区工程</t>
  </si>
  <si>
    <t>来宾市长梅“三产”安置小区工程</t>
  </si>
  <si>
    <t>盛苑▪新街（来宾电厂生活区片区棚户区改造）（二期）项目</t>
  </si>
  <si>
    <t>武宣县小计</t>
  </si>
  <si>
    <t>武宣县2018年县城区棚户区改造项目</t>
  </si>
  <si>
    <t>武宣县</t>
  </si>
  <si>
    <t>武宣县2019年县城区棚户区改造项目</t>
  </si>
  <si>
    <t>武宣县2020年棚户区改造建设项目</t>
  </si>
  <si>
    <t>象州县小计</t>
  </si>
  <si>
    <t>象州县城北片一区、象江路片区城中村棚户区改造项目（一期）</t>
  </si>
  <si>
    <t>象州县</t>
  </si>
  <si>
    <t>忻城县小计</t>
  </si>
  <si>
    <t>忻城县建制镇旧宿舍改造（新建）危旧房改造项目</t>
  </si>
  <si>
    <t>忻城县</t>
  </si>
  <si>
    <t>金秀县小计</t>
  </si>
  <si>
    <t>金秀县2019年金秀镇县城棚户区改造项目</t>
  </si>
  <si>
    <t>金秀县</t>
  </si>
  <si>
    <t>金秀县2020年金秀镇县城棚户区改造项目</t>
  </si>
  <si>
    <t>十四、崇左市</t>
  </si>
  <si>
    <t>崇左市城区棚户区改造项目城南安置小区一期（2018年自治区新增）</t>
  </si>
  <si>
    <t>崇左市城区棚户区改造项目旧城棚改区安置点工程（B工程）（2018年自治区新增）</t>
  </si>
  <si>
    <t>崇左市城区棚户区改造项目城北棚改区安置点一期工程</t>
  </si>
  <si>
    <t>崇左市城区棚户区改造项目城南安置小区二期</t>
  </si>
  <si>
    <t>崇左市城区棚户区改造项目旧城棚改区安置点工程（B工程）</t>
  </si>
  <si>
    <t>江州区左江华侨农场棚户区改造工程项目</t>
  </si>
  <si>
    <t>江州区</t>
  </si>
  <si>
    <t>中泰产业园小计</t>
  </si>
  <si>
    <t>中泰崇左产业园棚户区改造项目B区</t>
  </si>
  <si>
    <t>崇左市</t>
  </si>
  <si>
    <t>中泰崇左产业园棚户区改造项目C区</t>
  </si>
  <si>
    <t>扶绥县小计</t>
  </si>
  <si>
    <t>扶绥县山圩镇城中村改造工程（2018年自治区新增）</t>
  </si>
  <si>
    <t>扶绥县</t>
  </si>
  <si>
    <t>扶绥县城市棚户区改造项目（七期）</t>
  </si>
  <si>
    <t>大新县小计</t>
  </si>
  <si>
    <t>城南棚户区改造项目(一期）(2018年自治区新增）</t>
  </si>
  <si>
    <t>大新县</t>
  </si>
  <si>
    <t>城南棚户区改造项目(二期）</t>
  </si>
  <si>
    <t>天等县小计</t>
  </si>
  <si>
    <t>天等县2019年棚户区(城中村）改造项目</t>
  </si>
  <si>
    <t>天等县</t>
  </si>
  <si>
    <t>宁明县小计</t>
  </si>
  <si>
    <t>宁明县2018—2020年棚户区改造安置二区项目</t>
  </si>
  <si>
    <t>宁明县</t>
  </si>
  <si>
    <t>龙州县小计</t>
  </si>
  <si>
    <t>水口镇棚户区改造项目</t>
  </si>
  <si>
    <t>龙州县</t>
  </si>
  <si>
    <t>龙州县城2019年棚户区改造项目</t>
  </si>
  <si>
    <t>十五、区直单位危旧房改住房改造</t>
  </si>
  <si>
    <t>广西农垦明阳生化集团股份有限公司危旧房改住房项目</t>
  </si>
  <si>
    <t>区直单位</t>
  </si>
  <si>
    <t>城市危房</t>
  </si>
  <si>
    <t>自治区机关事务管理局（新竹路28号）危旧房改住房项目</t>
  </si>
  <si>
    <t>广西蚕业技术推广总站（二期）危旧房改住房项目</t>
  </si>
  <si>
    <t>新闻出版广电局（广播电台）危旧房改住房项目</t>
  </si>
  <si>
    <t>广西舞台设备研究所危旧房改住房改造项目</t>
  </si>
  <si>
    <t>广西烈士陵园危旧房改住房改造项目</t>
  </si>
  <si>
    <t>自治直属机关第一幼儿园危旧房改住房改造项目</t>
  </si>
  <si>
    <t>广西师范学院南宁市明秀东路175危旧房改住房改造项目</t>
  </si>
  <si>
    <t>广西电信（微波大院）危旧房改住房改造项目</t>
  </si>
  <si>
    <t>自治区党委办公厅南宁市七星路128号小区危旧房改住房改造项目</t>
  </si>
  <si>
    <t>广西军粮配送中心南宁市长堽路155号危旧房改住房改造项目</t>
  </si>
  <si>
    <t>广西中烟工业有限责任公司</t>
  </si>
  <si>
    <t>广西电影集团有限公司</t>
  </si>
  <si>
    <t>十六、南宁市直危旧房改住房改造</t>
  </si>
  <si>
    <t>二中危旧房改住房项目</t>
  </si>
  <si>
    <t>南宁市</t>
  </si>
  <si>
    <t>南宁市机关事务管理局东葛路28号南宁市人大常委会办公厅宿舍区危旧房改住房项目</t>
  </si>
  <si>
    <t>南宁市生态公益林工作站石柱岭一路11号危旧房改住房项目</t>
  </si>
  <si>
    <t>南宁市工商行政管理局、南宁威宁资产经营管理有限责任公司明秀东路北四里4号危旧房改住房项目</t>
  </si>
  <si>
    <t>南宁市燕子岭小学燕子岭十巷30号危旧房改住房项目</t>
  </si>
  <si>
    <t>南宁市人民检察院民族大道72号危旧房改住房改造项目</t>
  </si>
  <si>
    <t xml:space="preserve">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</si>
</sst>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 ;[Red]\-0\ "/>
  </numFmts>
  <fonts count="52">
    <font>
      <sz val="11"/>
      <color theme="1"/>
      <name val="等线"/>
      <charset val="134"/>
    </font>
    <font>
      <sz val="10"/>
      <color indexed="8"/>
      <name val="等线"/>
      <charset val="134"/>
    </font>
    <font>
      <sz val="11"/>
      <color indexed="10"/>
      <name val="等线"/>
      <charset val="134"/>
    </font>
    <font>
      <sz val="11"/>
      <name val="等线"/>
      <charset val="134"/>
    </font>
    <font>
      <b/>
      <sz val="11"/>
      <color indexed="10"/>
      <name val="等线"/>
      <charset val="134"/>
    </font>
    <font>
      <sz val="11"/>
      <name val="宋体"/>
      <charset val="134"/>
    </font>
    <font>
      <sz val="11"/>
      <color indexed="8"/>
      <name val="宋体"/>
      <charset val="134"/>
    </font>
    <font>
      <b/>
      <sz val="16"/>
      <name val="宋体"/>
      <charset val="134"/>
    </font>
    <font>
      <b/>
      <sz val="14"/>
      <name val="宋体"/>
      <charset val="134"/>
    </font>
    <font>
      <b/>
      <sz val="14"/>
      <name val="Times New Roman"/>
      <charset val="134"/>
    </font>
    <font>
      <sz val="10"/>
      <name val="宋体"/>
      <charset val="134"/>
    </font>
    <font>
      <b/>
      <sz val="10"/>
      <name val="Times New Roman"/>
      <charset val="134"/>
    </font>
    <font>
      <b/>
      <sz val="10"/>
      <name val="宋体"/>
      <charset val="134"/>
    </font>
    <font>
      <b/>
      <sz val="12"/>
      <name val="宋体"/>
      <charset val="134"/>
    </font>
    <font>
      <b/>
      <sz val="11"/>
      <name val="等线"/>
      <charset val="134"/>
    </font>
    <font>
      <b/>
      <sz val="11"/>
      <name val="宋体"/>
      <charset val="134"/>
    </font>
    <font>
      <sz val="10"/>
      <name val="等线"/>
      <charset val="134"/>
    </font>
    <font>
      <b/>
      <sz val="10"/>
      <name val="仿宋_GB2312"/>
      <charset val="134"/>
    </font>
    <font>
      <b/>
      <sz val="10"/>
      <name val="等线"/>
      <charset val="134"/>
    </font>
    <font>
      <sz val="10"/>
      <name val="SimSun"/>
      <charset val="134"/>
    </font>
    <font>
      <b/>
      <sz val="10"/>
      <color indexed="8"/>
      <name val="宋体"/>
      <charset val="134"/>
    </font>
    <font>
      <b/>
      <sz val="10"/>
      <color indexed="10"/>
      <name val="等线"/>
      <charset val="134"/>
    </font>
    <font>
      <sz val="10"/>
      <color indexed="10"/>
      <name val="宋体"/>
      <charset val="134"/>
    </font>
    <font>
      <sz val="11"/>
      <color indexed="10"/>
      <name val="宋体"/>
      <charset val="134"/>
    </font>
    <font>
      <sz val="10"/>
      <color indexed="8"/>
      <name val="宋体"/>
      <charset val="134"/>
    </font>
    <font>
      <b/>
      <sz val="12"/>
      <name val="等线"/>
      <charset val="134"/>
    </font>
    <font>
      <sz val="12"/>
      <name val="宋体"/>
      <charset val="134"/>
    </font>
    <font>
      <sz val="12"/>
      <name val="等线"/>
      <charset val="134"/>
    </font>
    <font>
      <b/>
      <sz val="10"/>
      <color indexed="8"/>
      <name val="等线"/>
      <charset val="134"/>
    </font>
    <font>
      <b/>
      <sz val="12"/>
      <color indexed="10"/>
      <name val="等线"/>
      <charset val="134"/>
    </font>
    <font>
      <b/>
      <sz val="12"/>
      <color indexed="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Helv"/>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1" fillId="0" borderId="0" applyFont="0" applyFill="0" applyBorder="0" applyAlignment="0" applyProtection="0">
      <alignment vertical="center"/>
    </xf>
    <xf numFmtId="44" fontId="31" fillId="0" borderId="0" applyFont="0" applyFill="0" applyBorder="0" applyAlignment="0" applyProtection="0">
      <alignment vertical="center"/>
    </xf>
    <xf numFmtId="0" fontId="6" fillId="0" borderId="0">
      <alignment vertical="center"/>
    </xf>
    <xf numFmtId="0" fontId="32" fillId="2" borderId="0" applyNumberFormat="0" applyBorder="0" applyAlignment="0" applyProtection="0">
      <alignment vertical="center"/>
    </xf>
    <xf numFmtId="0" fontId="33" fillId="3" borderId="7" applyNumberFormat="0" applyAlignment="0" applyProtection="0">
      <alignment vertical="center"/>
    </xf>
    <xf numFmtId="41" fontId="31" fillId="0" borderId="0" applyFont="0" applyFill="0" applyBorder="0" applyAlignment="0" applyProtection="0">
      <alignment vertical="center"/>
    </xf>
    <xf numFmtId="0" fontId="32" fillId="4" borderId="0" applyNumberFormat="0" applyBorder="0" applyAlignment="0" applyProtection="0">
      <alignment vertical="center"/>
    </xf>
    <xf numFmtId="0" fontId="34" fillId="5" borderId="0" applyNumberFormat="0" applyBorder="0" applyAlignment="0" applyProtection="0">
      <alignment vertical="center"/>
    </xf>
    <xf numFmtId="43" fontId="31" fillId="0" borderId="0" applyFont="0" applyFill="0" applyBorder="0" applyAlignment="0" applyProtection="0">
      <alignment vertical="center"/>
    </xf>
    <xf numFmtId="0" fontId="35" fillId="6"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26" fillId="0" borderId="0"/>
    <xf numFmtId="0" fontId="31" fillId="7" borderId="8" applyNumberFormat="0" applyFont="0" applyAlignment="0" applyProtection="0">
      <alignment vertical="center"/>
    </xf>
    <xf numFmtId="0" fontId="35" fillId="8"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9" applyNumberFormat="0" applyFill="0" applyAlignment="0" applyProtection="0">
      <alignment vertical="center"/>
    </xf>
    <xf numFmtId="0" fontId="43" fillId="0" borderId="9" applyNumberFormat="0" applyFill="0" applyAlignment="0" applyProtection="0">
      <alignment vertical="center"/>
    </xf>
    <xf numFmtId="0" fontId="35" fillId="9" borderId="0" applyNumberFormat="0" applyBorder="0" applyAlignment="0" applyProtection="0">
      <alignment vertical="center"/>
    </xf>
    <xf numFmtId="0" fontId="38" fillId="0" borderId="10" applyNumberFormat="0" applyFill="0" applyAlignment="0" applyProtection="0">
      <alignment vertical="center"/>
    </xf>
    <xf numFmtId="0" fontId="35" fillId="10" borderId="0" applyNumberFormat="0" applyBorder="0" applyAlignment="0" applyProtection="0">
      <alignment vertical="center"/>
    </xf>
    <xf numFmtId="0" fontId="44" fillId="11" borderId="11" applyNumberFormat="0" applyAlignment="0" applyProtection="0">
      <alignment vertical="center"/>
    </xf>
    <xf numFmtId="0" fontId="45" fillId="11" borderId="7" applyNumberFormat="0" applyAlignment="0" applyProtection="0">
      <alignment vertical="center"/>
    </xf>
    <xf numFmtId="0" fontId="46" fillId="12" borderId="12" applyNumberFormat="0" applyAlignment="0" applyProtection="0">
      <alignment vertical="center"/>
    </xf>
    <xf numFmtId="0" fontId="32" fillId="13" borderId="0" applyNumberFormat="0" applyBorder="0" applyAlignment="0" applyProtection="0">
      <alignment vertical="center"/>
    </xf>
    <xf numFmtId="0" fontId="35" fillId="14" borderId="0" applyNumberFormat="0" applyBorder="0" applyAlignment="0" applyProtection="0">
      <alignment vertical="center"/>
    </xf>
    <xf numFmtId="0" fontId="47" fillId="0" borderId="13" applyNumberFormat="0" applyFill="0" applyAlignment="0" applyProtection="0">
      <alignment vertical="center"/>
    </xf>
    <xf numFmtId="0" fontId="48" fillId="0" borderId="14" applyNumberFormat="0" applyFill="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32" fillId="17" borderId="0" applyNumberFormat="0" applyBorder="0" applyAlignment="0" applyProtection="0">
      <alignment vertical="center"/>
    </xf>
    <xf numFmtId="0" fontId="35" fillId="18" borderId="0" applyNumberFormat="0" applyBorder="0" applyAlignment="0" applyProtection="0">
      <alignment vertical="center"/>
    </xf>
    <xf numFmtId="0" fontId="6" fillId="0" borderId="0">
      <alignment vertical="center"/>
    </xf>
    <xf numFmtId="0" fontId="26" fillId="0" borderId="0"/>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5" fillId="23" borderId="0" applyNumberFormat="0" applyBorder="0" applyAlignment="0" applyProtection="0">
      <alignment vertical="center"/>
    </xf>
    <xf numFmtId="0" fontId="6" fillId="0" borderId="0">
      <alignment vertical="center"/>
    </xf>
    <xf numFmtId="0" fontId="35" fillId="24" borderId="0" applyNumberFormat="0" applyBorder="0" applyAlignment="0" applyProtection="0">
      <alignment vertical="center"/>
    </xf>
    <xf numFmtId="0" fontId="26" fillId="0" borderId="0"/>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5" fillId="27" borderId="0" applyNumberFormat="0" applyBorder="0" applyAlignment="0" applyProtection="0">
      <alignment vertical="center"/>
    </xf>
    <xf numFmtId="0" fontId="26" fillId="0" borderId="0"/>
    <xf numFmtId="0" fontId="32"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26" fillId="0" borderId="0"/>
    <xf numFmtId="0" fontId="32" fillId="31" borderId="0" applyNumberFormat="0" applyBorder="0" applyAlignment="0" applyProtection="0">
      <alignment vertical="center"/>
    </xf>
    <xf numFmtId="0" fontId="35" fillId="32" borderId="0" applyNumberFormat="0" applyBorder="0" applyAlignment="0" applyProtection="0">
      <alignment vertical="center"/>
    </xf>
    <xf numFmtId="0" fontId="6" fillId="0" borderId="0">
      <alignment vertical="center"/>
    </xf>
    <xf numFmtId="0" fontId="0" fillId="0" borderId="0"/>
    <xf numFmtId="0" fontId="0" fillId="0" borderId="0">
      <alignment vertical="center"/>
    </xf>
    <xf numFmtId="0" fontId="6" fillId="0" borderId="0">
      <alignment vertical="center"/>
    </xf>
    <xf numFmtId="0" fontId="26" fillId="0" borderId="0">
      <alignment vertical="center"/>
    </xf>
    <xf numFmtId="0" fontId="26" fillId="0" borderId="0"/>
    <xf numFmtId="0" fontId="0" fillId="0" borderId="0">
      <alignment vertical="center"/>
    </xf>
    <xf numFmtId="0" fontId="26" fillId="0" borderId="0"/>
    <xf numFmtId="0" fontId="2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pplyProtection="0">
      <alignment vertical="center"/>
    </xf>
    <xf numFmtId="0" fontId="6" fillId="0" borderId="0">
      <alignment vertical="center"/>
    </xf>
    <xf numFmtId="0" fontId="6" fillId="0" borderId="0">
      <alignment vertical="center"/>
    </xf>
    <xf numFmtId="0" fontId="6" fillId="0" borderId="0">
      <alignment vertical="center"/>
    </xf>
    <xf numFmtId="0" fontId="51" fillId="0" borderId="0" applyProtection="0">
      <alignment vertical="center"/>
    </xf>
    <xf numFmtId="0" fontId="51" fillId="0" borderId="0" applyProtection="0"/>
    <xf numFmtId="0" fontId="6" fillId="0" borderId="0">
      <alignment vertical="center"/>
    </xf>
    <xf numFmtId="0" fontId="6" fillId="0" borderId="0">
      <alignment vertical="center"/>
    </xf>
    <xf numFmtId="0" fontId="6" fillId="0" borderId="0">
      <alignment vertical="center"/>
    </xf>
  </cellStyleXfs>
  <cellXfs count="186">
    <xf numFmtId="0" fontId="0" fillId="0" borderId="0" xfId="0"/>
    <xf numFmtId="0" fontId="1" fillId="0" borderId="0" xfId="0" applyFont="1"/>
    <xf numFmtId="0" fontId="2" fillId="0" borderId="0" xfId="59" applyFont="1" applyFill="1">
      <alignment vertical="center"/>
    </xf>
    <xf numFmtId="0" fontId="3" fillId="0" borderId="0" xfId="59" applyFont="1" applyFill="1">
      <alignment vertical="center"/>
    </xf>
    <xf numFmtId="0" fontId="4" fillId="0" borderId="0" xfId="59" applyFont="1" applyFill="1">
      <alignment vertical="center"/>
    </xf>
    <xf numFmtId="0" fontId="5" fillId="0" borderId="0" xfId="59" applyFont="1" applyFill="1" applyBorder="1" applyAlignment="1">
      <alignment horizontal="center" vertical="center"/>
    </xf>
    <xf numFmtId="0" fontId="3" fillId="0" borderId="0" xfId="59" applyFont="1" applyFill="1" applyBorder="1" applyAlignment="1">
      <alignment horizontal="center" vertical="center"/>
    </xf>
    <xf numFmtId="177" fontId="3" fillId="0" borderId="0" xfId="59" applyNumberFormat="1" applyFont="1" applyFill="1" applyBorder="1" applyAlignment="1">
      <alignment horizontal="center" vertical="center"/>
    </xf>
    <xf numFmtId="0" fontId="6" fillId="0" borderId="0" xfId="59" applyFont="1" applyFill="1" applyBorder="1" applyAlignment="1">
      <alignment horizontal="center" vertical="center"/>
    </xf>
    <xf numFmtId="0" fontId="0" fillId="0" borderId="0" xfId="59" applyFill="1">
      <alignment vertical="center"/>
    </xf>
    <xf numFmtId="0" fontId="7" fillId="0" borderId="0" xfId="59" applyFont="1" applyFill="1" applyBorder="1" applyAlignment="1">
      <alignment horizontal="left" vertical="center"/>
    </xf>
    <xf numFmtId="0" fontId="7" fillId="0" borderId="0" xfId="59" applyFont="1" applyFill="1" applyBorder="1" applyAlignment="1">
      <alignment horizontal="center" vertical="center"/>
    </xf>
    <xf numFmtId="177" fontId="7" fillId="0" borderId="0" xfId="59" applyNumberFormat="1" applyFont="1" applyFill="1" applyBorder="1" applyAlignment="1">
      <alignment horizontal="center" vertical="center"/>
    </xf>
    <xf numFmtId="177" fontId="7" fillId="0" borderId="0" xfId="59" applyNumberFormat="1" applyFont="1" applyFill="1" applyBorder="1" applyAlignment="1">
      <alignment horizontal="left" vertical="center"/>
    </xf>
    <xf numFmtId="0" fontId="8" fillId="0" borderId="0" xfId="59" applyFont="1" applyFill="1" applyAlignment="1">
      <alignment horizontal="center" vertical="center" wrapText="1"/>
    </xf>
    <xf numFmtId="0" fontId="9" fillId="0" borderId="0" xfId="59" applyFont="1" applyFill="1" applyAlignment="1">
      <alignment horizontal="center" vertical="center" wrapText="1"/>
    </xf>
    <xf numFmtId="177" fontId="9" fillId="0" borderId="0" xfId="59" applyNumberFormat="1" applyFont="1" applyFill="1" applyAlignment="1">
      <alignment horizontal="center" vertical="center" wrapText="1"/>
    </xf>
    <xf numFmtId="0" fontId="10" fillId="0" borderId="0" xfId="59" applyFont="1" applyFill="1" applyAlignment="1">
      <alignment horizontal="left" vertical="center" wrapText="1"/>
    </xf>
    <xf numFmtId="177" fontId="11" fillId="0" borderId="0" xfId="59" applyNumberFormat="1" applyFont="1" applyFill="1" applyAlignment="1">
      <alignment horizontal="center" vertical="center" wrapText="1"/>
    </xf>
    <xf numFmtId="0" fontId="12" fillId="0" borderId="1" xfId="59" applyFont="1" applyFill="1" applyBorder="1" applyAlignment="1">
      <alignment horizontal="center" vertical="center" wrapText="1"/>
    </xf>
    <xf numFmtId="177" fontId="12" fillId="0" borderId="1" xfId="59" applyNumberFormat="1" applyFont="1" applyFill="1" applyBorder="1" applyAlignment="1">
      <alignment horizontal="center" vertical="center" wrapText="1"/>
    </xf>
    <xf numFmtId="0" fontId="13" fillId="0" borderId="1" xfId="59" applyFont="1" applyFill="1" applyBorder="1" applyAlignment="1">
      <alignment horizontal="center" vertical="center" wrapText="1"/>
    </xf>
    <xf numFmtId="177" fontId="13" fillId="0" borderId="1" xfId="59" applyNumberFormat="1" applyFont="1" applyFill="1" applyBorder="1" applyAlignment="1">
      <alignment horizontal="center" vertical="center" wrapText="1"/>
    </xf>
    <xf numFmtId="177" fontId="14" fillId="0" borderId="1" xfId="59" applyNumberFormat="1" applyFont="1" applyFill="1" applyBorder="1" applyAlignment="1">
      <alignment horizontal="center" vertical="center" wrapText="1"/>
    </xf>
    <xf numFmtId="0" fontId="15" fillId="0" borderId="2" xfId="59" applyFont="1" applyFill="1" applyBorder="1" applyAlignment="1">
      <alignment horizontal="center" vertical="center" wrapText="1"/>
    </xf>
    <xf numFmtId="0" fontId="5" fillId="0" borderId="3" xfId="59" applyFont="1" applyFill="1" applyBorder="1" applyAlignment="1">
      <alignment horizontal="center" vertical="center" wrapText="1"/>
    </xf>
    <xf numFmtId="0" fontId="5" fillId="0" borderId="4" xfId="59" applyFont="1" applyFill="1" applyBorder="1" applyAlignment="1">
      <alignment horizontal="center" vertical="center" wrapText="1"/>
    </xf>
    <xf numFmtId="177" fontId="15" fillId="0" borderId="1" xfId="59" applyNumberFormat="1" applyFont="1" applyFill="1" applyBorder="1" applyAlignment="1">
      <alignment horizontal="center" vertical="center" wrapText="1"/>
    </xf>
    <xf numFmtId="0" fontId="10" fillId="0" borderId="1" xfId="59"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50" applyFont="1" applyFill="1" applyBorder="1" applyAlignment="1">
      <alignment horizontal="center" vertical="center"/>
    </xf>
    <xf numFmtId="176" fontId="10" fillId="0" borderId="1" xfId="50" applyNumberFormat="1" applyFont="1" applyFill="1" applyBorder="1" applyAlignment="1">
      <alignment horizontal="center" vertical="center"/>
    </xf>
    <xf numFmtId="176" fontId="16" fillId="0" borderId="1" xfId="59" applyNumberFormat="1" applyFont="1" applyFill="1" applyBorder="1" applyAlignment="1">
      <alignment horizontal="center" vertical="center" wrapText="1"/>
    </xf>
    <xf numFmtId="0" fontId="10" fillId="0" borderId="1" xfId="67" applyFont="1" applyFill="1" applyBorder="1" applyAlignment="1">
      <alignment horizontal="center" vertical="center" wrapText="1"/>
    </xf>
    <xf numFmtId="176" fontId="10" fillId="0" borderId="1" xfId="67" applyNumberFormat="1" applyFont="1" applyFill="1" applyBorder="1" applyAlignment="1">
      <alignment horizontal="center" vertical="center" wrapText="1"/>
    </xf>
    <xf numFmtId="0" fontId="10" fillId="0" borderId="1" xfId="76" applyFont="1" applyFill="1" applyBorder="1" applyAlignment="1">
      <alignment horizontal="center" vertical="center" wrapText="1"/>
    </xf>
    <xf numFmtId="0" fontId="10" fillId="0" borderId="1" xfId="67" applyNumberFormat="1" applyFont="1" applyFill="1" applyBorder="1" applyAlignment="1">
      <alignment horizontal="center" vertical="center" wrapText="1"/>
    </xf>
    <xf numFmtId="176" fontId="10" fillId="0" borderId="1" xfId="76" applyNumberFormat="1" applyFont="1" applyFill="1" applyBorder="1" applyAlignment="1">
      <alignment horizontal="center" vertical="center" wrapText="1"/>
    </xf>
    <xf numFmtId="0" fontId="10" fillId="0" borderId="1" xfId="76" applyFont="1" applyFill="1" applyBorder="1" applyAlignment="1">
      <alignment horizontal="center" vertical="center"/>
    </xf>
    <xf numFmtId="176" fontId="10" fillId="0" borderId="1" xfId="78" applyNumberFormat="1" applyFont="1" applyFill="1" applyBorder="1" applyAlignment="1">
      <alignment horizontal="center" vertical="center" wrapText="1"/>
    </xf>
    <xf numFmtId="0" fontId="10" fillId="0" borderId="1" xfId="78" applyFont="1" applyFill="1" applyBorder="1" applyAlignment="1">
      <alignment horizontal="center" vertical="center" wrapText="1"/>
    </xf>
    <xf numFmtId="0" fontId="10" fillId="0" borderId="1" xfId="78" applyFont="1" applyFill="1" applyBorder="1" applyAlignment="1">
      <alignment horizontal="center" vertical="center"/>
    </xf>
    <xf numFmtId="176" fontId="10" fillId="0" borderId="1" xfId="59" applyNumberFormat="1" applyFont="1" applyFill="1" applyBorder="1" applyAlignment="1">
      <alignment horizontal="center" vertical="center"/>
    </xf>
    <xf numFmtId="176" fontId="17" fillId="0" borderId="4" xfId="59" applyNumberFormat="1" applyFont="1" applyFill="1" applyBorder="1" applyAlignment="1">
      <alignment horizontal="center" vertical="center" wrapText="1"/>
    </xf>
    <xf numFmtId="176" fontId="16" fillId="0" borderId="1" xfId="59" applyNumberFormat="1" applyFont="1" applyFill="1" applyBorder="1" applyAlignment="1">
      <alignment horizontal="center" vertical="center"/>
    </xf>
    <xf numFmtId="176" fontId="10" fillId="0" borderId="1" xfId="59" applyNumberFormat="1" applyFont="1" applyFill="1" applyBorder="1" applyAlignment="1">
      <alignment horizontal="center" vertical="center" wrapText="1"/>
    </xf>
    <xf numFmtId="176" fontId="12" fillId="0" borderId="1" xfId="59" applyNumberFormat="1" applyFont="1" applyFill="1" applyBorder="1" applyAlignment="1">
      <alignment horizontal="center" vertical="center" wrapText="1"/>
    </xf>
    <xf numFmtId="176" fontId="18" fillId="0" borderId="1" xfId="59" applyNumberFormat="1" applyFont="1" applyFill="1" applyBorder="1" applyAlignment="1">
      <alignment horizontal="center" vertical="center" wrapText="1"/>
    </xf>
    <xf numFmtId="0" fontId="12" fillId="0" borderId="5" xfId="59" applyFont="1" applyFill="1" applyBorder="1" applyAlignment="1">
      <alignment horizontal="center" vertical="center" wrapText="1"/>
    </xf>
    <xf numFmtId="177" fontId="12" fillId="0" borderId="5" xfId="59" applyNumberFormat="1" applyFont="1" applyFill="1" applyBorder="1" applyAlignment="1">
      <alignment horizontal="center" vertical="center" wrapText="1"/>
    </xf>
    <xf numFmtId="177" fontId="18" fillId="0" borderId="5" xfId="59" applyNumberFormat="1" applyFont="1" applyFill="1" applyBorder="1" applyAlignment="1">
      <alignment horizontal="center" vertical="center" wrapText="1"/>
    </xf>
    <xf numFmtId="177" fontId="18" fillId="0" borderId="1" xfId="59" applyNumberFormat="1" applyFont="1" applyFill="1" applyBorder="1" applyAlignment="1">
      <alignment horizontal="center" vertical="center" wrapText="1"/>
    </xf>
    <xf numFmtId="177" fontId="10" fillId="0" borderId="1" xfId="59" applyNumberFormat="1" applyFont="1" applyFill="1" applyBorder="1" applyAlignment="1">
      <alignment horizontal="center" vertical="center" wrapText="1"/>
    </xf>
    <xf numFmtId="177" fontId="16" fillId="0" borderId="1" xfId="59" applyNumberFormat="1" applyFont="1" applyFill="1" applyBorder="1" applyAlignment="1">
      <alignment horizontal="center" vertical="center" wrapText="1"/>
    </xf>
    <xf numFmtId="0" fontId="10" fillId="0" borderId="1" xfId="68" applyFont="1" applyFill="1" applyBorder="1" applyAlignment="1">
      <alignment horizontal="center" vertical="center" wrapText="1"/>
    </xf>
    <xf numFmtId="0" fontId="10" fillId="0" borderId="1" xfId="62" applyFont="1" applyFill="1" applyBorder="1" applyAlignment="1">
      <alignment horizontal="center" vertical="center" wrapText="1"/>
    </xf>
    <xf numFmtId="177" fontId="10" fillId="0" borderId="1" xfId="68" applyNumberFormat="1" applyFont="1" applyFill="1" applyBorder="1" applyAlignment="1">
      <alignment horizontal="center" vertical="center" wrapText="1"/>
    </xf>
    <xf numFmtId="0" fontId="19" fillId="0" borderId="1" xfId="59" applyNumberFormat="1" applyFont="1" applyFill="1" applyBorder="1" applyAlignment="1">
      <alignment horizontal="center" vertical="center" wrapText="1"/>
    </xf>
    <xf numFmtId="177" fontId="19" fillId="0" borderId="1" xfId="59" applyNumberFormat="1" applyFont="1" applyFill="1" applyBorder="1" applyAlignment="1">
      <alignment horizontal="center" vertical="center" wrapText="1"/>
    </xf>
    <xf numFmtId="177" fontId="12" fillId="0" borderId="1" xfId="68" applyNumberFormat="1" applyFont="1" applyFill="1" applyBorder="1" applyAlignment="1">
      <alignment horizontal="center" vertical="center" wrapText="1"/>
    </xf>
    <xf numFmtId="0" fontId="12" fillId="0" borderId="1" xfId="68" applyFont="1" applyFill="1" applyBorder="1" applyAlignment="1">
      <alignment horizontal="center" vertical="center" wrapText="1"/>
    </xf>
    <xf numFmtId="0" fontId="9" fillId="0" borderId="0" xfId="59" applyFont="1" applyFill="1" applyAlignment="1">
      <alignment horizontal="left" vertical="center" wrapText="1"/>
    </xf>
    <xf numFmtId="0" fontId="11" fillId="0" borderId="0" xfId="59" applyFont="1" applyFill="1" applyAlignment="1">
      <alignment horizontal="center" vertical="center" wrapText="1"/>
    </xf>
    <xf numFmtId="0" fontId="11" fillId="0" borderId="0" xfId="59" applyFont="1" applyFill="1" applyAlignment="1">
      <alignment horizontal="left" vertical="center" wrapText="1"/>
    </xf>
    <xf numFmtId="0" fontId="12" fillId="0" borderId="1" xfId="59" applyFont="1" applyFill="1" applyBorder="1" applyAlignment="1">
      <alignment horizontal="center" vertical="center"/>
    </xf>
    <xf numFmtId="0" fontId="18" fillId="0" borderId="1" xfId="59" applyFont="1" applyFill="1" applyBorder="1" applyAlignment="1">
      <alignment horizontal="center" vertical="center" wrapText="1"/>
    </xf>
    <xf numFmtId="0" fontId="20" fillId="0" borderId="1" xfId="59" applyFont="1" applyFill="1" applyBorder="1" applyAlignment="1">
      <alignment horizontal="center" vertical="center"/>
    </xf>
    <xf numFmtId="0" fontId="16" fillId="0" borderId="1" xfId="59" applyFont="1" applyFill="1" applyBorder="1" applyAlignment="1">
      <alignment horizontal="center" vertical="center" wrapText="1"/>
    </xf>
    <xf numFmtId="0" fontId="10" fillId="0" borderId="1" xfId="59" applyFont="1" applyFill="1" applyBorder="1" applyAlignment="1">
      <alignment horizontal="center" vertical="center"/>
    </xf>
    <xf numFmtId="0" fontId="21" fillId="0" borderId="5" xfId="59" applyFont="1" applyFill="1" applyBorder="1" applyAlignment="1">
      <alignment horizontal="center" vertical="center" wrapText="1"/>
    </xf>
    <xf numFmtId="0" fontId="22" fillId="0" borderId="1" xfId="59" applyFont="1" applyFill="1" applyBorder="1" applyAlignment="1">
      <alignment horizontal="center" vertical="center"/>
    </xf>
    <xf numFmtId="176" fontId="10" fillId="0" borderId="1" xfId="77" applyNumberFormat="1" applyFont="1" applyFill="1" applyBorder="1" applyAlignment="1">
      <alignment horizontal="center" vertical="center" wrapText="1"/>
    </xf>
    <xf numFmtId="0" fontId="23" fillId="0" borderId="0" xfId="59" applyFont="1" applyFill="1">
      <alignment vertical="center"/>
    </xf>
    <xf numFmtId="177" fontId="10" fillId="0" borderId="1" xfId="67" applyNumberFormat="1" applyFont="1" applyFill="1" applyBorder="1" applyAlignment="1">
      <alignment horizontal="center" vertical="center" wrapText="1"/>
    </xf>
    <xf numFmtId="0" fontId="22" fillId="0" borderId="1" xfId="67" applyFont="1" applyFill="1" applyBorder="1" applyAlignment="1">
      <alignment horizontal="center" vertical="center" wrapText="1"/>
    </xf>
    <xf numFmtId="0" fontId="10" fillId="0" borderId="1" xfId="64" applyFont="1" applyFill="1" applyBorder="1" applyAlignment="1">
      <alignment horizontal="center" vertical="center" wrapText="1"/>
    </xf>
    <xf numFmtId="0" fontId="10" fillId="0" borderId="1" xfId="57" applyNumberFormat="1" applyFont="1" applyFill="1" applyBorder="1" applyAlignment="1">
      <alignment horizontal="center" vertical="center"/>
    </xf>
    <xf numFmtId="177" fontId="10" fillId="0" borderId="1" xfId="57" applyNumberFormat="1" applyFont="1" applyFill="1" applyBorder="1" applyAlignment="1">
      <alignment horizontal="center" vertical="center" wrapText="1"/>
    </xf>
    <xf numFmtId="177" fontId="12" fillId="0" borderId="1" xfId="67" applyNumberFormat="1" applyFont="1" applyFill="1" applyBorder="1" applyAlignment="1">
      <alignment horizontal="center" vertical="center" wrapText="1"/>
    </xf>
    <xf numFmtId="0" fontId="10" fillId="0" borderId="1" xfId="70" applyNumberFormat="1" applyFont="1" applyFill="1" applyBorder="1" applyAlignment="1">
      <alignment horizontal="center" vertical="center"/>
    </xf>
    <xf numFmtId="0" fontId="10" fillId="0" borderId="1" xfId="70" applyNumberFormat="1" applyFont="1" applyFill="1" applyBorder="1" applyAlignment="1">
      <alignment horizontal="center" vertical="center" wrapText="1"/>
    </xf>
    <xf numFmtId="177" fontId="10" fillId="0" borderId="1" xfId="70" applyNumberFormat="1" applyFont="1" applyFill="1" applyBorder="1" applyAlignment="1">
      <alignment horizontal="center" vertical="center" wrapText="1"/>
    </xf>
    <xf numFmtId="0" fontId="12" fillId="0" borderId="1" xfId="67" applyNumberFormat="1" applyFont="1" applyFill="1" applyBorder="1" applyAlignment="1">
      <alignment horizontal="center" vertical="center" wrapText="1"/>
    </xf>
    <xf numFmtId="0" fontId="12" fillId="0" borderId="2" xfId="77" applyFont="1" applyFill="1" applyBorder="1" applyAlignment="1">
      <alignment horizontal="center" vertical="center" wrapText="1"/>
    </xf>
    <xf numFmtId="0" fontId="12" fillId="0" borderId="3" xfId="77" applyFont="1" applyFill="1" applyBorder="1" applyAlignment="1">
      <alignment horizontal="center" vertical="center" wrapText="1"/>
    </xf>
    <xf numFmtId="0" fontId="0" fillId="0" borderId="4" xfId="0" applyBorder="1" applyAlignment="1">
      <alignment horizontal="center" vertical="center" wrapText="1"/>
    </xf>
    <xf numFmtId="177" fontId="12" fillId="0" borderId="1" xfId="70" applyNumberFormat="1" applyFont="1" applyFill="1" applyBorder="1" applyAlignment="1">
      <alignment horizontal="center" vertical="center" wrapText="1"/>
    </xf>
    <xf numFmtId="0" fontId="10" fillId="0" borderId="1" xfId="72" applyNumberFormat="1" applyFont="1" applyFill="1" applyBorder="1" applyAlignment="1">
      <alignment horizontal="center" vertical="center" wrapText="1"/>
    </xf>
    <xf numFmtId="177" fontId="10" fillId="0" borderId="1" xfId="73" applyNumberFormat="1" applyFont="1" applyFill="1" applyBorder="1" applyAlignment="1">
      <alignment horizontal="center" vertical="center" wrapText="1"/>
    </xf>
    <xf numFmtId="177" fontId="10" fillId="0" borderId="1" xfId="3" applyNumberFormat="1" applyFont="1" applyFill="1" applyBorder="1" applyAlignment="1">
      <alignment horizontal="center" vertical="center" wrapText="1"/>
    </xf>
    <xf numFmtId="177" fontId="10" fillId="0" borderId="1" xfId="75" applyNumberFormat="1" applyFont="1" applyFill="1" applyBorder="1" applyAlignment="1">
      <alignment horizontal="center" vertical="center" wrapText="1"/>
    </xf>
    <xf numFmtId="177" fontId="12" fillId="0" borderId="1" xfId="77" applyNumberFormat="1" applyFont="1" applyFill="1" applyBorder="1" applyAlignment="1">
      <alignment horizontal="center" vertical="center" wrapText="1"/>
    </xf>
    <xf numFmtId="49" fontId="10" fillId="0" borderId="1" xfId="14" applyNumberFormat="1" applyFont="1" applyFill="1" applyBorder="1" applyAlignment="1">
      <alignment horizontal="center" vertical="center" wrapText="1"/>
    </xf>
    <xf numFmtId="177" fontId="10" fillId="0" borderId="1" xfId="76" applyNumberFormat="1" applyFont="1" applyFill="1" applyBorder="1" applyAlignment="1">
      <alignment horizontal="center" vertical="center" wrapText="1"/>
    </xf>
    <xf numFmtId="176" fontId="10" fillId="0" borderId="1" xfId="74" applyNumberFormat="1" applyFont="1" applyFill="1" applyBorder="1" applyAlignment="1">
      <alignment horizontal="center" vertical="center" wrapText="1"/>
    </xf>
    <xf numFmtId="177" fontId="12" fillId="0" borderId="1" xfId="3" applyNumberFormat="1" applyFont="1" applyFill="1" applyBorder="1" applyAlignment="1">
      <alignment horizontal="center" vertical="center" wrapText="1"/>
    </xf>
    <xf numFmtId="177" fontId="12" fillId="0" borderId="1" xfId="73" applyNumberFormat="1" applyFont="1" applyFill="1" applyBorder="1" applyAlignment="1">
      <alignment horizontal="center" vertical="center" wrapText="1"/>
    </xf>
    <xf numFmtId="177" fontId="12" fillId="0" borderId="1" xfId="71" applyNumberFormat="1" applyFont="1" applyFill="1" applyBorder="1" applyAlignment="1">
      <alignment horizontal="center" vertical="center" wrapText="1"/>
    </xf>
    <xf numFmtId="177" fontId="12" fillId="0" borderId="1" xfId="75" applyNumberFormat="1" applyFont="1" applyFill="1" applyBorder="1" applyAlignment="1">
      <alignment horizontal="center" vertical="center" wrapText="1"/>
    </xf>
    <xf numFmtId="0" fontId="12" fillId="0" borderId="2" xfId="77" applyFont="1" applyFill="1" applyBorder="1" applyAlignment="1" applyProtection="1">
      <alignment horizontal="center" vertical="center" wrapText="1"/>
    </xf>
    <xf numFmtId="0" fontId="12" fillId="0" borderId="3" xfId="77" applyFont="1" applyFill="1" applyBorder="1" applyAlignment="1" applyProtection="1">
      <alignment horizontal="center" vertical="center" wrapText="1"/>
    </xf>
    <xf numFmtId="0" fontId="12" fillId="0" borderId="4" xfId="77" applyFont="1" applyFill="1" applyBorder="1" applyAlignment="1" applyProtection="1">
      <alignment horizontal="center" vertical="center" wrapText="1"/>
    </xf>
    <xf numFmtId="0" fontId="12" fillId="0" borderId="4" xfId="77" applyFont="1" applyFill="1" applyBorder="1" applyAlignment="1">
      <alignment horizontal="center" vertical="center" wrapText="1"/>
    </xf>
    <xf numFmtId="0" fontId="12" fillId="0" borderId="1" xfId="67" applyFont="1" applyFill="1" applyBorder="1" applyAlignment="1">
      <alignment horizontal="center" vertical="center" wrapText="1"/>
    </xf>
    <xf numFmtId="178" fontId="18" fillId="0" borderId="1" xfId="59" applyNumberFormat="1" applyFont="1" applyFill="1" applyBorder="1" applyAlignment="1">
      <alignment horizontal="center" vertical="center" wrapText="1"/>
    </xf>
    <xf numFmtId="0" fontId="12" fillId="0" borderId="1" xfId="70" applyNumberFormat="1" applyFont="1" applyFill="1" applyBorder="1" applyAlignment="1">
      <alignment horizontal="center" vertical="center"/>
    </xf>
    <xf numFmtId="0" fontId="10" fillId="0" borderId="1" xfId="3" applyNumberFormat="1" applyFont="1" applyFill="1" applyBorder="1" applyAlignment="1">
      <alignment horizontal="center" vertical="center" wrapText="1"/>
    </xf>
    <xf numFmtId="0" fontId="24" fillId="0" borderId="1" xfId="59" applyFont="1" applyFill="1" applyBorder="1" applyAlignment="1">
      <alignment horizontal="center" vertical="center"/>
    </xf>
    <xf numFmtId="57" fontId="10" fillId="0" borderId="1" xfId="59" applyNumberFormat="1" applyFont="1" applyFill="1" applyBorder="1" applyAlignment="1">
      <alignment horizontal="center" vertical="center" wrapText="1"/>
    </xf>
    <xf numFmtId="0" fontId="12" fillId="0" borderId="2" xfId="59" applyFont="1" applyFill="1" applyBorder="1" applyAlignment="1">
      <alignment horizontal="center" vertical="center" wrapText="1"/>
    </xf>
    <xf numFmtId="0" fontId="12" fillId="0" borderId="3" xfId="59" applyFont="1" applyFill="1" applyBorder="1" applyAlignment="1">
      <alignment horizontal="center" vertical="center" wrapText="1"/>
    </xf>
    <xf numFmtId="0" fontId="12" fillId="0" borderId="4" xfId="59" applyFont="1" applyFill="1" applyBorder="1" applyAlignment="1">
      <alignment horizontal="center" vertical="center" wrapText="1"/>
    </xf>
    <xf numFmtId="0" fontId="10" fillId="0" borderId="1" xfId="58" applyFont="1" applyFill="1" applyBorder="1" applyAlignment="1">
      <alignment horizontal="center" vertical="center" wrapText="1"/>
    </xf>
    <xf numFmtId="177" fontId="10" fillId="0" borderId="1" xfId="58" applyNumberFormat="1" applyFont="1" applyFill="1" applyBorder="1" applyAlignment="1">
      <alignment horizontal="center" vertical="center" wrapText="1"/>
    </xf>
    <xf numFmtId="177" fontId="10" fillId="0" borderId="1" xfId="58" applyNumberFormat="1" applyFont="1" applyFill="1" applyBorder="1" applyAlignment="1">
      <alignment horizontal="center" vertical="center" wrapText="1" shrinkToFit="1"/>
    </xf>
    <xf numFmtId="177" fontId="25" fillId="0" borderId="1" xfId="59" applyNumberFormat="1" applyFont="1" applyFill="1" applyBorder="1" applyAlignment="1">
      <alignment horizontal="center" vertical="center" wrapText="1"/>
    </xf>
    <xf numFmtId="0" fontId="26" fillId="0" borderId="1" xfId="59" applyFont="1" applyFill="1" applyBorder="1" applyAlignment="1">
      <alignment horizontal="center" vertical="center" wrapText="1"/>
    </xf>
    <xf numFmtId="177" fontId="26" fillId="0" borderId="1" xfId="59" applyNumberFormat="1" applyFont="1" applyFill="1" applyBorder="1" applyAlignment="1">
      <alignment horizontal="center" vertical="center" wrapText="1"/>
    </xf>
    <xf numFmtId="177" fontId="27" fillId="0" borderId="1" xfId="59" applyNumberFormat="1" applyFont="1" applyFill="1" applyBorder="1" applyAlignment="1">
      <alignment horizontal="center" vertical="center" wrapText="1"/>
    </xf>
    <xf numFmtId="0" fontId="28" fillId="0" borderId="1" xfId="59" applyFont="1" applyFill="1" applyBorder="1" applyAlignment="1">
      <alignment horizontal="center" vertical="center" wrapText="1"/>
    </xf>
    <xf numFmtId="0" fontId="10" fillId="0" borderId="1" xfId="69" applyFont="1" applyFill="1" applyBorder="1" applyAlignment="1">
      <alignment horizontal="center" vertical="center" wrapText="1"/>
    </xf>
    <xf numFmtId="0" fontId="25" fillId="0" borderId="1" xfId="59" applyFont="1" applyFill="1" applyBorder="1" applyAlignment="1">
      <alignment horizontal="center" vertical="center" wrapText="1"/>
    </xf>
    <xf numFmtId="0" fontId="26" fillId="0" borderId="1" xfId="59" applyFont="1" applyFill="1" applyBorder="1" applyAlignment="1">
      <alignment horizontal="center" vertical="center"/>
    </xf>
    <xf numFmtId="0" fontId="27" fillId="0" borderId="1" xfId="59" applyFont="1" applyFill="1" applyBorder="1" applyAlignment="1">
      <alignment horizontal="center" vertical="center" wrapText="1"/>
    </xf>
    <xf numFmtId="0" fontId="13" fillId="0" borderId="2" xfId="59" applyFont="1" applyFill="1" applyBorder="1" applyAlignment="1">
      <alignment horizontal="center" vertical="center" wrapText="1"/>
    </xf>
    <xf numFmtId="0" fontId="13" fillId="0" borderId="3" xfId="59" applyFont="1" applyFill="1" applyBorder="1" applyAlignment="1">
      <alignment horizontal="center" vertical="center" wrapText="1"/>
    </xf>
    <xf numFmtId="0" fontId="13" fillId="0" borderId="4" xfId="59"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7" fontId="10" fillId="0" borderId="1" xfId="59" applyNumberFormat="1" applyFont="1" applyFill="1" applyBorder="1" applyAlignment="1">
      <alignment horizontal="center" vertical="center"/>
    </xf>
    <xf numFmtId="177" fontId="16" fillId="0" borderId="1" xfId="59" applyNumberFormat="1" applyFont="1" applyFill="1" applyBorder="1" applyAlignment="1">
      <alignment horizontal="center" vertical="center"/>
    </xf>
    <xf numFmtId="0" fontId="29" fillId="0" borderId="1" xfId="59" applyFont="1" applyFill="1" applyBorder="1" applyAlignment="1">
      <alignment horizontal="center" vertical="center" wrapText="1"/>
    </xf>
    <xf numFmtId="0" fontId="30" fillId="0" borderId="1" xfId="59" applyFont="1" applyFill="1" applyBorder="1" applyAlignment="1">
      <alignment horizontal="center" vertical="center"/>
    </xf>
    <xf numFmtId="0" fontId="13" fillId="0" borderId="1" xfId="59" applyFont="1" applyFill="1" applyBorder="1" applyAlignment="1">
      <alignment horizontal="center" vertical="center"/>
    </xf>
    <xf numFmtId="0" fontId="24" fillId="0" borderId="1" xfId="59" applyFont="1" applyFill="1" applyBorder="1" applyAlignment="1">
      <alignment horizontal="center" vertical="center" wrapText="1"/>
    </xf>
    <xf numFmtId="177" fontId="12" fillId="0" borderId="1" xfId="59"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0" fillId="0" borderId="1" xfId="62"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7" fontId="10" fillId="0" borderId="1" xfId="5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177" fontId="24" fillId="0" borderId="1" xfId="59" applyNumberFormat="1" applyFont="1" applyFill="1" applyBorder="1" applyAlignment="1">
      <alignment horizontal="center" vertical="center" wrapText="1"/>
    </xf>
    <xf numFmtId="0" fontId="24" fillId="0" borderId="4" xfId="59" applyFont="1" applyFill="1" applyBorder="1" applyAlignment="1">
      <alignment horizontal="center" vertical="center" wrapText="1"/>
    </xf>
    <xf numFmtId="177" fontId="1" fillId="0" borderId="1" xfId="59" applyNumberFormat="1" applyFont="1" applyFill="1" applyBorder="1" applyAlignment="1">
      <alignment horizontal="center" vertical="center" wrapText="1"/>
    </xf>
    <xf numFmtId="177" fontId="24" fillId="0" borderId="1" xfId="59" applyNumberFormat="1" applyFont="1" applyFill="1" applyBorder="1" applyAlignment="1">
      <alignment horizontal="center" vertical="center"/>
    </xf>
    <xf numFmtId="177" fontId="28" fillId="0" borderId="1" xfId="59" applyNumberFormat="1" applyFont="1" applyFill="1" applyBorder="1" applyAlignment="1">
      <alignment horizontal="center" vertical="center" wrapText="1"/>
    </xf>
    <xf numFmtId="0" fontId="12" fillId="0" borderId="1" xfId="59" applyNumberFormat="1" applyFont="1" applyFill="1" applyBorder="1" applyAlignment="1">
      <alignment horizontal="center" vertical="center" wrapText="1"/>
    </xf>
    <xf numFmtId="0" fontId="20" fillId="0" borderId="2" xfId="59" applyFont="1" applyFill="1" applyBorder="1" applyAlignment="1">
      <alignment horizontal="center" vertical="center" wrapText="1"/>
    </xf>
    <xf numFmtId="0" fontId="20" fillId="0" borderId="3" xfId="59" applyFont="1" applyFill="1" applyBorder="1" applyAlignment="1">
      <alignment horizontal="center" vertical="center" wrapText="1"/>
    </xf>
    <xf numFmtId="0" fontId="20" fillId="0" borderId="4" xfId="59" applyFont="1" applyFill="1" applyBorder="1" applyAlignment="1">
      <alignment horizontal="center" vertical="center" wrapText="1"/>
    </xf>
    <xf numFmtId="177" fontId="20" fillId="0" borderId="1" xfId="59" applyNumberFormat="1" applyFont="1" applyFill="1" applyBorder="1" applyAlignment="1">
      <alignment horizontal="center" vertical="center" wrapText="1"/>
    </xf>
    <xf numFmtId="0" fontId="24" fillId="0" borderId="2" xfId="59" applyFont="1" applyFill="1" applyBorder="1" applyAlignment="1">
      <alignment horizontal="center" vertical="center" wrapText="1"/>
    </xf>
    <xf numFmtId="0" fontId="20" fillId="0" borderId="1" xfId="59" applyFont="1" applyFill="1" applyBorder="1" applyAlignment="1">
      <alignment horizontal="center" vertical="center" wrapText="1"/>
    </xf>
    <xf numFmtId="0" fontId="6" fillId="0" borderId="3" xfId="59" applyFont="1" applyFill="1" applyBorder="1" applyAlignment="1">
      <alignment horizontal="center" vertical="center" wrapText="1"/>
    </xf>
    <xf numFmtId="0" fontId="6" fillId="0" borderId="4" xfId="59" applyFont="1" applyFill="1" applyBorder="1" applyAlignment="1">
      <alignment horizontal="center" vertical="center" wrapText="1"/>
    </xf>
    <xf numFmtId="0" fontId="24" fillId="0" borderId="2" xfId="59" applyFont="1" applyFill="1" applyBorder="1" applyAlignment="1">
      <alignment horizontal="center"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5" fillId="0" borderId="1" xfId="59"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8" fontId="12" fillId="0" borderId="1" xfId="59" applyNumberFormat="1" applyFont="1" applyFill="1" applyBorder="1" applyAlignment="1">
      <alignment horizontal="center" vertical="center" wrapText="1"/>
    </xf>
    <xf numFmtId="178" fontId="10" fillId="0" borderId="1" xfId="59" applyNumberFormat="1" applyFont="1" applyFill="1" applyBorder="1" applyAlignment="1">
      <alignment horizontal="center" vertical="center" wrapText="1"/>
    </xf>
    <xf numFmtId="178" fontId="16" fillId="0" borderId="1" xfId="59" applyNumberFormat="1" applyFont="1" applyFill="1" applyBorder="1" applyAlignment="1">
      <alignment horizontal="center" vertical="center" wrapText="1"/>
    </xf>
    <xf numFmtId="0" fontId="16" fillId="0" borderId="1" xfId="59" applyFont="1" applyFill="1" applyBorder="1" applyAlignment="1">
      <alignment horizontal="center" vertical="center"/>
    </xf>
    <xf numFmtId="178" fontId="24" fillId="0" borderId="1" xfId="59" applyNumberFormat="1" applyFont="1" applyFill="1" applyBorder="1" applyAlignment="1">
      <alignment horizontal="center" vertical="center" wrapText="1"/>
    </xf>
    <xf numFmtId="176" fontId="24" fillId="0" borderId="1" xfId="5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3" fillId="0" borderId="1" xfId="59" applyNumberFormat="1" applyFont="1" applyFill="1" applyBorder="1" applyAlignment="1">
      <alignment horizontal="center" vertical="center"/>
    </xf>
    <xf numFmtId="0" fontId="5" fillId="0" borderId="6" xfId="59" applyFont="1" applyFill="1" applyBorder="1" applyAlignment="1">
      <alignment horizontal="left" vertical="center" wrapText="1"/>
    </xf>
    <xf numFmtId="0" fontId="0" fillId="0" borderId="6" xfId="0" applyBorder="1" applyAlignment="1">
      <alignment horizontal="left" vertical="center" wrapText="1"/>
    </xf>
    <xf numFmtId="0" fontId="5" fillId="0" borderId="0" xfId="59" applyFont="1" applyFill="1" applyBorder="1" applyAlignment="1">
      <alignment horizontal="left" vertical="center" wrapText="1"/>
    </xf>
    <xf numFmtId="0" fontId="0" fillId="0" borderId="0" xfId="0" applyAlignment="1">
      <alignment horizontal="left" vertical="center" wrapText="1"/>
    </xf>
    <xf numFmtId="0" fontId="3" fillId="0" borderId="1" xfId="59" applyFont="1" applyFill="1" applyBorder="1" applyAlignment="1">
      <alignment horizontal="center" vertical="center"/>
    </xf>
    <xf numFmtId="0" fontId="6" fillId="0" borderId="1" xfId="59" applyFont="1" applyFill="1" applyBorder="1" applyAlignment="1">
      <alignment horizontal="center" vertical="center"/>
    </xf>
  </cellXfs>
  <cellStyles count="79">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常规 4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常规 42 3" xfId="46"/>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60% - 强调文字颜色 6" xfId="56" builtinId="52"/>
    <cellStyle name="常规 100" xfId="57"/>
    <cellStyle name="常规 18" xfId="58"/>
    <cellStyle name="常规 2" xfId="59"/>
    <cellStyle name="常规 23_新增棚改2015年自治区新增任务城市棚户区改造项目清单11.24" xfId="60"/>
    <cellStyle name="常规 3" xfId="61"/>
    <cellStyle name="常规 4" xfId="62"/>
    <cellStyle name="常规 4 2" xfId="63"/>
    <cellStyle name="常规 5" xfId="64"/>
    <cellStyle name="常规 6 2" xfId="65"/>
    <cellStyle name="常规 7" xfId="66"/>
    <cellStyle name="常规_2016棚户区计划及套数附件3汇总(5.19)" xfId="67"/>
    <cellStyle name="常规_2016棚户区计划及套数附件3汇总(5.19) 2" xfId="68"/>
    <cellStyle name="常规_2016棚户区计划及套数附件3汇总(5.19) 3" xfId="69"/>
    <cellStyle name="常规_2017年城市棚户区改造国家目标任务项目清单表（3.27）" xfId="70"/>
    <cellStyle name="常规_2017年城市棚户区国家责任任务项目" xfId="71"/>
    <cellStyle name="常规_2018年国家" xfId="72"/>
    <cellStyle name="常规_2018年国家_1" xfId="73"/>
    <cellStyle name="常规_表4_2015年自治区新增" xfId="74"/>
    <cellStyle name="常规_表5_1_2016年自治区新增" xfId="75"/>
    <cellStyle name="常规_广西2015年自治区新增、2016年国家任务、2016年自治区新增城市棚户区改造项目清单（01.27）" xfId="76"/>
    <cellStyle name="常规_广西2015年自治区新增、2016年国家任务、2016年自治区新增城市棚户区改造项目清单（01.27） 3" xfId="77"/>
    <cellStyle name="常规_广西2015年自治区新增、2016年国家任务、2016年自治区新增城市棚户区改造项目清单（01.27）_附表：2017年棚户区改造项目清单（全区汇总）（各市调整报送12.15）" xfId="7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0"/>
  <sheetViews>
    <sheetView tabSelected="1" zoomScale="90" zoomScaleNormal="90" workbookViewId="0">
      <pane ySplit="4" topLeftCell="A5" activePane="bottomLeft" state="frozen"/>
      <selection/>
      <selection pane="bottomLeft" activeCell="R192" sqref="R192"/>
    </sheetView>
  </sheetViews>
  <sheetFormatPr defaultColWidth="9" defaultRowHeight="13.5"/>
  <cols>
    <col min="1" max="1" width="5.375" style="5" customWidth="1"/>
    <col min="2" max="2" width="45.625" style="6" customWidth="1"/>
    <col min="3" max="3" width="10.625" style="6" customWidth="1"/>
    <col min="4" max="7" width="15.625" style="7" customWidth="1"/>
    <col min="8" max="8" width="10.5" style="7" hidden="1" customWidth="1"/>
    <col min="9" max="9" width="9" style="7" hidden="1" customWidth="1"/>
    <col min="10" max="10" width="8.375" style="6" hidden="1" customWidth="1"/>
    <col min="11" max="11" width="30.625" style="8" customWidth="1"/>
    <col min="12" max="16384" width="9" style="9"/>
  </cols>
  <sheetData>
    <row r="1" ht="24" customHeight="1" spans="1:10">
      <c r="A1" s="10" t="s">
        <v>0</v>
      </c>
      <c r="B1" s="11"/>
      <c r="C1" s="11"/>
      <c r="D1" s="12"/>
      <c r="E1" s="12"/>
      <c r="F1" s="12"/>
      <c r="G1" s="13"/>
      <c r="H1" s="13"/>
      <c r="I1" s="13"/>
      <c r="J1" s="11"/>
    </row>
    <row r="2" ht="27.75" customHeight="1" spans="1:11">
      <c r="A2" s="14" t="s">
        <v>1</v>
      </c>
      <c r="B2" s="15"/>
      <c r="C2" s="15"/>
      <c r="D2" s="16"/>
      <c r="E2" s="16"/>
      <c r="F2" s="16"/>
      <c r="G2" s="16"/>
      <c r="H2" s="16"/>
      <c r="I2" s="16"/>
      <c r="J2" s="15"/>
      <c r="K2" s="61"/>
    </row>
    <row r="3" s="1" customFormat="1" ht="27.75" customHeight="1" spans="1:11">
      <c r="A3" s="17" t="s">
        <v>2</v>
      </c>
      <c r="B3" s="17"/>
      <c r="C3" s="17"/>
      <c r="D3" s="17"/>
      <c r="E3" s="18"/>
      <c r="F3" s="18"/>
      <c r="G3" s="18"/>
      <c r="H3" s="18"/>
      <c r="I3" s="18"/>
      <c r="J3" s="62"/>
      <c r="K3" s="63"/>
    </row>
    <row r="4" s="2" customFormat="1" ht="57" customHeight="1" spans="1:11">
      <c r="A4" s="19" t="s">
        <v>3</v>
      </c>
      <c r="B4" s="19" t="s">
        <v>4</v>
      </c>
      <c r="C4" s="19" t="s">
        <v>5</v>
      </c>
      <c r="D4" s="20" t="s">
        <v>6</v>
      </c>
      <c r="E4" s="20" t="s">
        <v>7</v>
      </c>
      <c r="F4" s="20" t="s">
        <v>8</v>
      </c>
      <c r="G4" s="20" t="s">
        <v>9</v>
      </c>
      <c r="H4" s="20" t="s">
        <v>10</v>
      </c>
      <c r="I4" s="20" t="s">
        <v>11</v>
      </c>
      <c r="J4" s="19" t="s">
        <v>12</v>
      </c>
      <c r="K4" s="19" t="s">
        <v>13</v>
      </c>
    </row>
    <row r="5" s="2" customFormat="1" ht="22.5" hidden="1" customHeight="1" spans="1:11">
      <c r="A5" s="21" t="s">
        <v>14</v>
      </c>
      <c r="B5" s="21"/>
      <c r="C5" s="21"/>
      <c r="D5" s="22">
        <f>SUM(D6)</f>
        <v>156038</v>
      </c>
      <c r="E5" s="22"/>
      <c r="F5" s="22"/>
      <c r="G5" s="22"/>
      <c r="H5" s="23"/>
      <c r="I5" s="23"/>
      <c r="J5" s="47"/>
      <c r="K5" s="64"/>
    </row>
    <row r="6" s="2" customFormat="1" ht="22.5" hidden="1" customHeight="1" spans="1:11">
      <c r="A6" s="24" t="s">
        <v>15</v>
      </c>
      <c r="B6" s="25"/>
      <c r="C6" s="26"/>
      <c r="D6" s="27">
        <f>SUM(D7,D34,D76,D108,D123,D127,D137,D175,D188,D210,D338,D364,D395,D414,F438,D452)</f>
        <v>156038</v>
      </c>
      <c r="E6" s="27"/>
      <c r="F6" s="27"/>
      <c r="G6" s="27"/>
      <c r="H6" s="23"/>
      <c r="I6" s="23"/>
      <c r="J6" s="47"/>
      <c r="K6" s="64"/>
    </row>
    <row r="7" ht="23.25" hidden="1" customHeight="1" spans="1:11">
      <c r="A7" s="19" t="s">
        <v>16</v>
      </c>
      <c r="B7" s="19"/>
      <c r="C7" s="19"/>
      <c r="D7" s="20">
        <f t="shared" ref="D7:I7" si="0">SUM(D8,D32)</f>
        <v>9050</v>
      </c>
      <c r="E7" s="20">
        <f t="shared" si="0"/>
        <v>0</v>
      </c>
      <c r="F7" s="20">
        <f t="shared" si="0"/>
        <v>0</v>
      </c>
      <c r="G7" s="20">
        <f t="shared" si="0"/>
        <v>0</v>
      </c>
      <c r="H7" s="20">
        <f t="shared" si="0"/>
        <v>0</v>
      </c>
      <c r="I7" s="20">
        <f t="shared" si="0"/>
        <v>0</v>
      </c>
      <c r="J7" s="65"/>
      <c r="K7" s="66"/>
    </row>
    <row r="8" ht="21" hidden="1" customHeight="1" spans="1:11">
      <c r="A8" s="19" t="s">
        <v>17</v>
      </c>
      <c r="B8" s="19"/>
      <c r="C8" s="19"/>
      <c r="D8" s="20">
        <f>SUM(D9:D31)</f>
        <v>9006</v>
      </c>
      <c r="E8" s="20">
        <f>SUM(E9:E31)</f>
        <v>0</v>
      </c>
      <c r="F8" s="20">
        <f>SUM(F9:F31)</f>
        <v>0</v>
      </c>
      <c r="G8" s="20">
        <f>SUM(G9:G31)</f>
        <v>0</v>
      </c>
      <c r="H8" s="20"/>
      <c r="I8" s="20"/>
      <c r="J8" s="65"/>
      <c r="K8" s="66"/>
    </row>
    <row r="9" ht="39.95" hidden="1" customHeight="1" spans="1:11">
      <c r="A9" s="28">
        <v>1</v>
      </c>
      <c r="B9" s="29" t="s">
        <v>18</v>
      </c>
      <c r="C9" s="30" t="s">
        <v>19</v>
      </c>
      <c r="D9" s="31">
        <v>340</v>
      </c>
      <c r="E9" s="32"/>
      <c r="F9" s="31"/>
      <c r="G9" s="32"/>
      <c r="H9" s="32"/>
      <c r="I9" s="32"/>
      <c r="J9" s="67"/>
      <c r="K9" s="28"/>
    </row>
    <row r="10" ht="39.95" hidden="1" customHeight="1" spans="1:11">
      <c r="A10" s="28">
        <v>2</v>
      </c>
      <c r="B10" s="33" t="s">
        <v>20</v>
      </c>
      <c r="C10" s="33" t="s">
        <v>19</v>
      </c>
      <c r="D10" s="34">
        <v>264</v>
      </c>
      <c r="E10" s="32"/>
      <c r="F10" s="34"/>
      <c r="G10" s="32"/>
      <c r="H10" s="32"/>
      <c r="I10" s="32"/>
      <c r="J10" s="67"/>
      <c r="K10" s="28"/>
    </row>
    <row r="11" ht="39.95" hidden="1" customHeight="1" spans="1:11">
      <c r="A11" s="28">
        <v>3</v>
      </c>
      <c r="B11" s="35" t="s">
        <v>21</v>
      </c>
      <c r="C11" s="36" t="s">
        <v>19</v>
      </c>
      <c r="D11" s="37">
        <v>780</v>
      </c>
      <c r="E11" s="32"/>
      <c r="F11" s="37"/>
      <c r="G11" s="32"/>
      <c r="H11" s="32"/>
      <c r="I11" s="32"/>
      <c r="J11" s="67"/>
      <c r="K11" s="28"/>
    </row>
    <row r="12" ht="39.95" hidden="1" customHeight="1" spans="1:11">
      <c r="A12" s="28">
        <v>4</v>
      </c>
      <c r="B12" s="35" t="s">
        <v>22</v>
      </c>
      <c r="C12" s="38" t="s">
        <v>23</v>
      </c>
      <c r="D12" s="39">
        <v>360</v>
      </c>
      <c r="E12" s="32"/>
      <c r="F12" s="39"/>
      <c r="G12" s="32"/>
      <c r="H12" s="32"/>
      <c r="I12" s="32"/>
      <c r="J12" s="67"/>
      <c r="K12" s="28" t="s">
        <v>24</v>
      </c>
    </row>
    <row r="13" ht="39.95" hidden="1" customHeight="1" spans="1:11">
      <c r="A13" s="28">
        <v>5</v>
      </c>
      <c r="B13" s="40" t="s">
        <v>25</v>
      </c>
      <c r="C13" s="40" t="s">
        <v>23</v>
      </c>
      <c r="D13" s="39">
        <v>345</v>
      </c>
      <c r="E13" s="32"/>
      <c r="F13" s="39"/>
      <c r="G13" s="32"/>
      <c r="H13" s="32"/>
      <c r="I13" s="32"/>
      <c r="J13" s="67"/>
      <c r="K13" s="28"/>
    </row>
    <row r="14" ht="39.95" hidden="1" customHeight="1" spans="1:11">
      <c r="A14" s="28">
        <v>6</v>
      </c>
      <c r="B14" s="35" t="s">
        <v>26</v>
      </c>
      <c r="C14" s="38" t="s">
        <v>27</v>
      </c>
      <c r="D14" s="39">
        <v>93</v>
      </c>
      <c r="E14" s="32"/>
      <c r="F14" s="39"/>
      <c r="G14" s="32"/>
      <c r="H14" s="32"/>
      <c r="I14" s="32"/>
      <c r="J14" s="67"/>
      <c r="K14" s="28"/>
    </row>
    <row r="15" ht="39.95" hidden="1" customHeight="1" spans="1:11">
      <c r="A15" s="28">
        <v>7</v>
      </c>
      <c r="B15" s="40" t="s">
        <v>28</v>
      </c>
      <c r="C15" s="40" t="s">
        <v>27</v>
      </c>
      <c r="D15" s="39">
        <v>607</v>
      </c>
      <c r="E15" s="32"/>
      <c r="F15" s="39"/>
      <c r="G15" s="32"/>
      <c r="H15" s="32"/>
      <c r="I15" s="32"/>
      <c r="J15" s="67"/>
      <c r="K15" s="28"/>
    </row>
    <row r="16" ht="39.95" hidden="1" customHeight="1" spans="1:11">
      <c r="A16" s="28">
        <v>8</v>
      </c>
      <c r="B16" s="35" t="s">
        <v>29</v>
      </c>
      <c r="C16" s="40" t="s">
        <v>27</v>
      </c>
      <c r="D16" s="39">
        <v>1088</v>
      </c>
      <c r="E16" s="32"/>
      <c r="F16" s="39"/>
      <c r="G16" s="32"/>
      <c r="H16" s="32"/>
      <c r="I16" s="32"/>
      <c r="J16" s="67"/>
      <c r="K16" s="28"/>
    </row>
    <row r="17" ht="39.95" hidden="1" customHeight="1" spans="1:11">
      <c r="A17" s="28">
        <v>9</v>
      </c>
      <c r="B17" s="35" t="s">
        <v>30</v>
      </c>
      <c r="C17" s="40" t="s">
        <v>31</v>
      </c>
      <c r="D17" s="39">
        <v>143</v>
      </c>
      <c r="E17" s="32"/>
      <c r="F17" s="39"/>
      <c r="G17" s="32"/>
      <c r="H17" s="32"/>
      <c r="I17" s="32"/>
      <c r="J17" s="67"/>
      <c r="K17" s="28" t="s">
        <v>24</v>
      </c>
    </row>
    <row r="18" ht="39.95" hidden="1" customHeight="1" spans="1:11">
      <c r="A18" s="28">
        <v>10</v>
      </c>
      <c r="B18" s="29" t="s">
        <v>32</v>
      </c>
      <c r="C18" s="30" t="s">
        <v>31</v>
      </c>
      <c r="D18" s="31">
        <v>21</v>
      </c>
      <c r="E18" s="32"/>
      <c r="F18" s="31"/>
      <c r="G18" s="32"/>
      <c r="H18" s="32"/>
      <c r="I18" s="32"/>
      <c r="J18" s="67"/>
      <c r="K18" s="28"/>
    </row>
    <row r="19" ht="39.95" hidden="1" customHeight="1" spans="1:11">
      <c r="A19" s="28">
        <v>11</v>
      </c>
      <c r="B19" s="29" t="s">
        <v>33</v>
      </c>
      <c r="C19" s="30" t="s">
        <v>34</v>
      </c>
      <c r="D19" s="31">
        <v>1316</v>
      </c>
      <c r="E19" s="32"/>
      <c r="F19" s="31"/>
      <c r="G19" s="32"/>
      <c r="H19" s="32"/>
      <c r="I19" s="32"/>
      <c r="J19" s="67"/>
      <c r="K19" s="28"/>
    </row>
    <row r="20" ht="39.95" hidden="1" customHeight="1" spans="1:11">
      <c r="A20" s="28">
        <v>12</v>
      </c>
      <c r="B20" s="29" t="s">
        <v>35</v>
      </c>
      <c r="C20" s="30" t="s">
        <v>34</v>
      </c>
      <c r="D20" s="31">
        <v>149</v>
      </c>
      <c r="E20" s="32"/>
      <c r="F20" s="31"/>
      <c r="G20" s="32"/>
      <c r="H20" s="32"/>
      <c r="I20" s="32"/>
      <c r="J20" s="67"/>
      <c r="K20" s="28"/>
    </row>
    <row r="21" ht="39.95" hidden="1" customHeight="1" spans="1:11">
      <c r="A21" s="28">
        <v>13</v>
      </c>
      <c r="B21" s="33" t="s">
        <v>36</v>
      </c>
      <c r="C21" s="41" t="s">
        <v>34</v>
      </c>
      <c r="D21" s="39">
        <v>204</v>
      </c>
      <c r="E21" s="32"/>
      <c r="F21" s="39"/>
      <c r="G21" s="32"/>
      <c r="H21" s="32"/>
      <c r="I21" s="32"/>
      <c r="J21" s="67"/>
      <c r="K21" s="28"/>
    </row>
    <row r="22" ht="39.95" hidden="1" customHeight="1" spans="1:11">
      <c r="A22" s="28">
        <v>14</v>
      </c>
      <c r="B22" s="33" t="s">
        <v>37</v>
      </c>
      <c r="C22" s="41" t="s">
        <v>34</v>
      </c>
      <c r="D22" s="34">
        <v>441</v>
      </c>
      <c r="E22" s="32"/>
      <c r="F22" s="34"/>
      <c r="G22" s="32"/>
      <c r="H22" s="32"/>
      <c r="I22" s="32"/>
      <c r="J22" s="67"/>
      <c r="K22" s="28" t="s">
        <v>24</v>
      </c>
    </row>
    <row r="23" ht="39.95" hidden="1" customHeight="1" spans="1:11">
      <c r="A23" s="28">
        <v>15</v>
      </c>
      <c r="B23" s="28" t="s">
        <v>38</v>
      </c>
      <c r="C23" s="28" t="s">
        <v>34</v>
      </c>
      <c r="D23" s="42">
        <v>200</v>
      </c>
      <c r="E23" s="43"/>
      <c r="F23" s="44"/>
      <c r="G23" s="32"/>
      <c r="H23" s="32"/>
      <c r="I23" s="32"/>
      <c r="J23" s="67"/>
      <c r="K23" s="28" t="s">
        <v>24</v>
      </c>
    </row>
    <row r="24" ht="39.95" hidden="1" customHeight="1" spans="1:11">
      <c r="A24" s="28">
        <v>16</v>
      </c>
      <c r="B24" s="33" t="s">
        <v>39</v>
      </c>
      <c r="C24" s="33" t="s">
        <v>34</v>
      </c>
      <c r="D24" s="45">
        <v>234</v>
      </c>
      <c r="E24" s="32"/>
      <c r="F24" s="32"/>
      <c r="G24" s="32"/>
      <c r="H24" s="32"/>
      <c r="I24" s="32"/>
      <c r="J24" s="67"/>
      <c r="K24" s="28"/>
    </row>
    <row r="25" ht="39.95" hidden="1" customHeight="1" spans="1:11">
      <c r="A25" s="28">
        <v>17</v>
      </c>
      <c r="B25" s="28" t="s">
        <v>40</v>
      </c>
      <c r="C25" s="36" t="s">
        <v>34</v>
      </c>
      <c r="D25" s="45">
        <v>260</v>
      </c>
      <c r="E25" s="32"/>
      <c r="F25" s="45"/>
      <c r="G25" s="32"/>
      <c r="H25" s="32"/>
      <c r="I25" s="32"/>
      <c r="J25" s="67"/>
      <c r="K25" s="28"/>
    </row>
    <row r="26" ht="39.95" hidden="1" customHeight="1" spans="1:11">
      <c r="A26" s="28">
        <v>18</v>
      </c>
      <c r="B26" s="28" t="s">
        <v>41</v>
      </c>
      <c r="C26" s="36" t="s">
        <v>42</v>
      </c>
      <c r="D26" s="45">
        <v>85</v>
      </c>
      <c r="E26" s="32"/>
      <c r="F26" s="45"/>
      <c r="G26" s="32"/>
      <c r="H26" s="32"/>
      <c r="I26" s="32"/>
      <c r="J26" s="67"/>
      <c r="K26" s="28"/>
    </row>
    <row r="27" ht="39.95" hidden="1" customHeight="1" spans="1:11">
      <c r="A27" s="28">
        <v>19</v>
      </c>
      <c r="B27" s="28" t="s">
        <v>43</v>
      </c>
      <c r="C27" s="36" t="s">
        <v>44</v>
      </c>
      <c r="D27" s="45">
        <v>374</v>
      </c>
      <c r="E27" s="32"/>
      <c r="F27" s="45"/>
      <c r="G27" s="32"/>
      <c r="H27" s="32"/>
      <c r="I27" s="32"/>
      <c r="J27" s="67"/>
      <c r="K27" s="28"/>
    </row>
    <row r="28" ht="48.75" hidden="1" customHeight="1" spans="1:11">
      <c r="A28" s="28">
        <v>20</v>
      </c>
      <c r="B28" s="28" t="s">
        <v>45</v>
      </c>
      <c r="C28" s="36" t="s">
        <v>44</v>
      </c>
      <c r="D28" s="45">
        <v>452</v>
      </c>
      <c r="E28" s="32"/>
      <c r="F28" s="45"/>
      <c r="G28" s="32"/>
      <c r="H28" s="32"/>
      <c r="I28" s="32"/>
      <c r="J28" s="67"/>
      <c r="K28" s="28"/>
    </row>
    <row r="29" ht="39.95" hidden="1" customHeight="1" spans="1:11">
      <c r="A29" s="28">
        <v>21</v>
      </c>
      <c r="B29" s="28" t="s">
        <v>46</v>
      </c>
      <c r="C29" s="36" t="s">
        <v>44</v>
      </c>
      <c r="D29" s="45">
        <v>736</v>
      </c>
      <c r="E29" s="32"/>
      <c r="F29" s="45"/>
      <c r="G29" s="32"/>
      <c r="H29" s="32"/>
      <c r="I29" s="32"/>
      <c r="J29" s="67"/>
      <c r="K29" s="28"/>
    </row>
    <row r="30" ht="39.95" hidden="1" customHeight="1" spans="1:11">
      <c r="A30" s="28">
        <v>22</v>
      </c>
      <c r="B30" s="28" t="s">
        <v>47</v>
      </c>
      <c r="C30" s="36" t="s">
        <v>44</v>
      </c>
      <c r="D30" s="45">
        <v>111</v>
      </c>
      <c r="E30" s="32"/>
      <c r="F30" s="45"/>
      <c r="G30" s="32"/>
      <c r="H30" s="32"/>
      <c r="I30" s="32"/>
      <c r="J30" s="67"/>
      <c r="K30" s="28"/>
    </row>
    <row r="31" ht="39.95" hidden="1" customHeight="1" spans="1:11">
      <c r="A31" s="28">
        <v>23</v>
      </c>
      <c r="B31" s="28" t="s">
        <v>48</v>
      </c>
      <c r="C31" s="36" t="s">
        <v>44</v>
      </c>
      <c r="D31" s="45">
        <v>403</v>
      </c>
      <c r="E31" s="32"/>
      <c r="F31" s="45"/>
      <c r="G31" s="32"/>
      <c r="H31" s="32"/>
      <c r="I31" s="32"/>
      <c r="J31" s="67"/>
      <c r="K31" s="28"/>
    </row>
    <row r="32" ht="20.25" hidden="1" customHeight="1" spans="1:11">
      <c r="A32" s="19" t="s">
        <v>49</v>
      </c>
      <c r="B32" s="19"/>
      <c r="C32" s="19"/>
      <c r="D32" s="46">
        <f>D33</f>
        <v>44</v>
      </c>
      <c r="E32" s="46">
        <f>E33</f>
        <v>0</v>
      </c>
      <c r="F32" s="46">
        <f>F33</f>
        <v>0</v>
      </c>
      <c r="G32" s="46">
        <f>G33</f>
        <v>0</v>
      </c>
      <c r="H32" s="47"/>
      <c r="I32" s="47"/>
      <c r="J32" s="65"/>
      <c r="K32" s="68"/>
    </row>
    <row r="33" ht="39" hidden="1" customHeight="1" spans="1:11">
      <c r="A33" s="28">
        <v>24</v>
      </c>
      <c r="B33" s="28" t="s">
        <v>50</v>
      </c>
      <c r="C33" s="28" t="s">
        <v>51</v>
      </c>
      <c r="D33" s="45">
        <v>44</v>
      </c>
      <c r="E33" s="45"/>
      <c r="F33" s="45"/>
      <c r="G33" s="45"/>
      <c r="H33" s="32"/>
      <c r="I33" s="32"/>
      <c r="J33" s="67"/>
      <c r="K33" s="28" t="s">
        <v>24</v>
      </c>
    </row>
    <row r="34" s="2" customFormat="1" ht="30.95" hidden="1" customHeight="1" spans="1:11">
      <c r="A34" s="48" t="s">
        <v>52</v>
      </c>
      <c r="B34" s="48"/>
      <c r="C34" s="48"/>
      <c r="D34" s="49">
        <f>SUM(D35,D63,D66,D69,D72,D74)</f>
        <v>11061</v>
      </c>
      <c r="E34" s="49">
        <f>SUM(E35,E63,E66,E69,E72,E74)</f>
        <v>0</v>
      </c>
      <c r="F34" s="49">
        <f>SUM(F35,F63,F66,F69,F72,F74)</f>
        <v>0</v>
      </c>
      <c r="G34" s="49">
        <f>SUM(G35,G63,G66,G69,G72,G74)</f>
        <v>0</v>
      </c>
      <c r="H34" s="50"/>
      <c r="I34" s="50"/>
      <c r="J34" s="69"/>
      <c r="K34" s="70"/>
    </row>
    <row r="35" s="2" customFormat="1" ht="23.25" hidden="1" customHeight="1" spans="1:11">
      <c r="A35" s="19" t="s">
        <v>17</v>
      </c>
      <c r="B35" s="19"/>
      <c r="C35" s="19"/>
      <c r="D35" s="20">
        <f>SUM(D36:D62)</f>
        <v>8482</v>
      </c>
      <c r="E35" s="20">
        <f>SUM(E36:E49)</f>
        <v>0</v>
      </c>
      <c r="F35" s="20">
        <f>SUM(F36:F49)</f>
        <v>0</v>
      </c>
      <c r="G35" s="20">
        <f>SUM(G36:G49)</f>
        <v>0</v>
      </c>
      <c r="H35" s="51"/>
      <c r="I35" s="51"/>
      <c r="J35" s="65"/>
      <c r="K35" s="64"/>
    </row>
    <row r="36" s="2" customFormat="1" ht="38.25" hidden="1" customHeight="1" spans="1:11">
      <c r="A36" s="28">
        <v>1</v>
      </c>
      <c r="B36" s="28" t="s">
        <v>53</v>
      </c>
      <c r="C36" s="28" t="s">
        <v>54</v>
      </c>
      <c r="D36" s="52">
        <v>152</v>
      </c>
      <c r="E36" s="52"/>
      <c r="F36" s="52"/>
      <c r="G36" s="52"/>
      <c r="H36" s="53"/>
      <c r="I36" s="53"/>
      <c r="J36" s="67"/>
      <c r="K36" s="28" t="s">
        <v>24</v>
      </c>
    </row>
    <row r="37" s="2" customFormat="1" ht="36.75" hidden="1" customHeight="1" spans="1:11">
      <c r="A37" s="28">
        <v>2</v>
      </c>
      <c r="B37" s="28" t="s">
        <v>55</v>
      </c>
      <c r="C37" s="28" t="s">
        <v>56</v>
      </c>
      <c r="D37" s="52">
        <v>600</v>
      </c>
      <c r="E37" s="52"/>
      <c r="F37" s="52"/>
      <c r="G37" s="52"/>
      <c r="H37" s="53"/>
      <c r="I37" s="53"/>
      <c r="J37" s="67"/>
      <c r="K37" s="28" t="s">
        <v>24</v>
      </c>
    </row>
    <row r="38" s="2" customFormat="1" ht="36" hidden="1" customHeight="1" spans="1:11">
      <c r="A38" s="28">
        <v>3</v>
      </c>
      <c r="B38" s="54" t="s">
        <v>57</v>
      </c>
      <c r="C38" s="55" t="s">
        <v>58</v>
      </c>
      <c r="D38" s="56">
        <v>192</v>
      </c>
      <c r="E38" s="56"/>
      <c r="F38" s="56"/>
      <c r="G38" s="56"/>
      <c r="H38" s="56"/>
      <c r="I38" s="56"/>
      <c r="J38" s="54"/>
      <c r="K38" s="28" t="s">
        <v>24</v>
      </c>
    </row>
    <row r="39" s="2" customFormat="1" ht="39" hidden="1" customHeight="1" spans="1:11">
      <c r="A39" s="28">
        <v>4</v>
      </c>
      <c r="B39" s="54" t="s">
        <v>59</v>
      </c>
      <c r="C39" s="55" t="s">
        <v>58</v>
      </c>
      <c r="D39" s="56">
        <v>300</v>
      </c>
      <c r="E39" s="56"/>
      <c r="F39" s="56"/>
      <c r="G39" s="56"/>
      <c r="H39" s="56"/>
      <c r="I39" s="56"/>
      <c r="J39" s="54"/>
      <c r="K39" s="28" t="s">
        <v>24</v>
      </c>
    </row>
    <row r="40" s="2" customFormat="1" ht="36" hidden="1" customHeight="1" spans="1:11">
      <c r="A40" s="28">
        <v>5</v>
      </c>
      <c r="B40" s="54" t="s">
        <v>60</v>
      </c>
      <c r="C40" s="55" t="s">
        <v>54</v>
      </c>
      <c r="D40" s="56">
        <v>131</v>
      </c>
      <c r="E40" s="56"/>
      <c r="F40" s="56"/>
      <c r="G40" s="56"/>
      <c r="H40" s="56"/>
      <c r="I40" s="56"/>
      <c r="J40" s="54"/>
      <c r="K40" s="28" t="s">
        <v>24</v>
      </c>
    </row>
    <row r="41" s="2" customFormat="1" ht="30.95" hidden="1" customHeight="1" spans="1:11">
      <c r="A41" s="28">
        <v>6</v>
      </c>
      <c r="B41" s="54" t="s">
        <v>61</v>
      </c>
      <c r="C41" s="55" t="s">
        <v>62</v>
      </c>
      <c r="D41" s="56">
        <v>231</v>
      </c>
      <c r="E41" s="56"/>
      <c r="F41" s="56"/>
      <c r="G41" s="56"/>
      <c r="H41" s="56"/>
      <c r="I41" s="56"/>
      <c r="J41" s="54"/>
      <c r="K41" s="28"/>
    </row>
    <row r="42" s="2" customFormat="1" ht="30.95" hidden="1" customHeight="1" spans="1:11">
      <c r="A42" s="28">
        <v>7</v>
      </c>
      <c r="B42" s="54" t="s">
        <v>63</v>
      </c>
      <c r="C42" s="55" t="s">
        <v>62</v>
      </c>
      <c r="D42" s="56">
        <v>500</v>
      </c>
      <c r="E42" s="56"/>
      <c r="F42" s="56"/>
      <c r="G42" s="56"/>
      <c r="H42" s="56"/>
      <c r="I42" s="56"/>
      <c r="J42" s="54"/>
      <c r="K42" s="28"/>
    </row>
    <row r="43" s="2" customFormat="1" ht="30.95" hidden="1" customHeight="1" spans="1:11">
      <c r="A43" s="28">
        <v>8</v>
      </c>
      <c r="B43" s="28" t="s">
        <v>64</v>
      </c>
      <c r="C43" s="57" t="s">
        <v>56</v>
      </c>
      <c r="D43" s="52">
        <v>289</v>
      </c>
      <c r="E43" s="52"/>
      <c r="F43" s="52"/>
      <c r="G43" s="52"/>
      <c r="H43" s="58"/>
      <c r="I43" s="58"/>
      <c r="J43" s="28"/>
      <c r="K43" s="28"/>
    </row>
    <row r="44" s="2" customFormat="1" ht="30.95" hidden="1" customHeight="1" spans="1:11">
      <c r="A44" s="28">
        <v>9</v>
      </c>
      <c r="B44" s="28" t="s">
        <v>65</v>
      </c>
      <c r="C44" s="57" t="s">
        <v>56</v>
      </c>
      <c r="D44" s="52">
        <v>139</v>
      </c>
      <c r="E44" s="52"/>
      <c r="F44" s="52"/>
      <c r="G44" s="52"/>
      <c r="H44" s="58"/>
      <c r="I44" s="58"/>
      <c r="J44" s="28"/>
      <c r="K44" s="28"/>
    </row>
    <row r="45" s="2" customFormat="1" ht="30.95" hidden="1" customHeight="1" spans="1:11">
      <c r="A45" s="28">
        <v>10</v>
      </c>
      <c r="B45" s="28" t="s">
        <v>66</v>
      </c>
      <c r="C45" s="57" t="s">
        <v>67</v>
      </c>
      <c r="D45" s="52">
        <v>400</v>
      </c>
      <c r="E45" s="52"/>
      <c r="F45" s="52"/>
      <c r="G45" s="52"/>
      <c r="H45" s="58"/>
      <c r="I45" s="58"/>
      <c r="J45" s="28"/>
      <c r="K45" s="28"/>
    </row>
    <row r="46" s="2" customFormat="1" ht="30.95" hidden="1" customHeight="1" spans="1:11">
      <c r="A46" s="28">
        <v>11</v>
      </c>
      <c r="B46" s="28" t="s">
        <v>68</v>
      </c>
      <c r="C46" s="57" t="s">
        <v>67</v>
      </c>
      <c r="D46" s="52">
        <v>400</v>
      </c>
      <c r="E46" s="52"/>
      <c r="F46" s="52"/>
      <c r="G46" s="52"/>
      <c r="H46" s="58"/>
      <c r="I46" s="58"/>
      <c r="J46" s="28"/>
      <c r="K46" s="28"/>
    </row>
    <row r="47" s="2" customFormat="1" ht="30.95" hidden="1" customHeight="1" spans="1:11">
      <c r="A47" s="28">
        <v>12</v>
      </c>
      <c r="B47" s="28" t="s">
        <v>69</v>
      </c>
      <c r="C47" s="57" t="s">
        <v>54</v>
      </c>
      <c r="D47" s="52">
        <v>104</v>
      </c>
      <c r="E47" s="52"/>
      <c r="F47" s="52"/>
      <c r="G47" s="52"/>
      <c r="H47" s="58"/>
      <c r="I47" s="58"/>
      <c r="J47" s="28"/>
      <c r="K47" s="28"/>
    </row>
    <row r="48" s="2" customFormat="1" ht="30.95" hidden="1" customHeight="1" spans="1:11">
      <c r="A48" s="28">
        <v>13</v>
      </c>
      <c r="B48" s="45" t="s">
        <v>70</v>
      </c>
      <c r="C48" s="45" t="s">
        <v>54</v>
      </c>
      <c r="D48" s="52">
        <v>715</v>
      </c>
      <c r="E48" s="52"/>
      <c r="F48" s="52"/>
      <c r="G48" s="52"/>
      <c r="H48" s="52"/>
      <c r="I48" s="52"/>
      <c r="J48" s="71"/>
      <c r="K48" s="28"/>
    </row>
    <row r="49" s="2" customFormat="1" ht="30.95" hidden="1" customHeight="1" spans="1:11">
      <c r="A49" s="28">
        <v>14</v>
      </c>
      <c r="B49" s="45" t="s">
        <v>71</v>
      </c>
      <c r="C49" s="45" t="s">
        <v>54</v>
      </c>
      <c r="D49" s="52">
        <v>615</v>
      </c>
      <c r="E49" s="52"/>
      <c r="F49" s="52"/>
      <c r="G49" s="52"/>
      <c r="H49" s="52"/>
      <c r="I49" s="52"/>
      <c r="J49" s="71"/>
      <c r="K49" s="28"/>
    </row>
    <row r="50" s="2" customFormat="1" ht="30.95" hidden="1" customHeight="1" spans="1:11">
      <c r="A50" s="28">
        <v>15</v>
      </c>
      <c r="B50" s="54" t="s">
        <v>72</v>
      </c>
      <c r="C50" s="28" t="s">
        <v>54</v>
      </c>
      <c r="D50" s="56">
        <v>448</v>
      </c>
      <c r="E50" s="59"/>
      <c r="F50" s="59"/>
      <c r="G50" s="59"/>
      <c r="H50" s="59"/>
      <c r="I50" s="59"/>
      <c r="J50" s="60"/>
      <c r="K50" s="68"/>
    </row>
    <row r="51" s="2" customFormat="1" ht="30.95" hidden="1" customHeight="1" spans="1:11">
      <c r="A51" s="28">
        <v>16</v>
      </c>
      <c r="B51" s="28" t="s">
        <v>73</v>
      </c>
      <c r="C51" s="57" t="s">
        <v>56</v>
      </c>
      <c r="D51" s="52">
        <v>150</v>
      </c>
      <c r="E51" s="52"/>
      <c r="F51" s="52"/>
      <c r="G51" s="52"/>
      <c r="H51" s="58"/>
      <c r="I51" s="58"/>
      <c r="J51" s="28"/>
      <c r="K51" s="28"/>
    </row>
    <row r="52" s="2" customFormat="1" ht="30.95" hidden="1" customHeight="1" spans="1:11">
      <c r="A52" s="28">
        <v>17</v>
      </c>
      <c r="B52" s="28" t="s">
        <v>74</v>
      </c>
      <c r="C52" s="57" t="s">
        <v>56</v>
      </c>
      <c r="D52" s="52">
        <v>139</v>
      </c>
      <c r="E52" s="52"/>
      <c r="F52" s="52"/>
      <c r="G52" s="52"/>
      <c r="H52" s="58"/>
      <c r="I52" s="58"/>
      <c r="J52" s="28"/>
      <c r="K52" s="28"/>
    </row>
    <row r="53" s="2" customFormat="1" ht="30.95" hidden="1" customHeight="1" spans="1:11">
      <c r="A53" s="28">
        <v>18</v>
      </c>
      <c r="B53" s="28" t="s">
        <v>75</v>
      </c>
      <c r="C53" s="57" t="s">
        <v>56</v>
      </c>
      <c r="D53" s="52">
        <v>200</v>
      </c>
      <c r="E53" s="52"/>
      <c r="F53" s="52"/>
      <c r="G53" s="52"/>
      <c r="H53" s="58"/>
      <c r="I53" s="58"/>
      <c r="J53" s="28"/>
      <c r="K53" s="28"/>
    </row>
    <row r="54" s="2" customFormat="1" ht="30.95" hidden="1" customHeight="1" spans="1:11">
      <c r="A54" s="28">
        <v>19</v>
      </c>
      <c r="B54" s="28" t="s">
        <v>76</v>
      </c>
      <c r="C54" s="57" t="s">
        <v>62</v>
      </c>
      <c r="D54" s="52">
        <v>200</v>
      </c>
      <c r="E54" s="52"/>
      <c r="F54" s="52"/>
      <c r="G54" s="52"/>
      <c r="H54" s="58"/>
      <c r="I54" s="58"/>
      <c r="J54" s="28"/>
      <c r="K54" s="28"/>
    </row>
    <row r="55" s="2" customFormat="1" ht="30.95" hidden="1" customHeight="1" spans="1:11">
      <c r="A55" s="28">
        <v>20</v>
      </c>
      <c r="B55" s="28" t="s">
        <v>77</v>
      </c>
      <c r="C55" s="57" t="s">
        <v>56</v>
      </c>
      <c r="D55" s="52">
        <v>177</v>
      </c>
      <c r="E55" s="52"/>
      <c r="F55" s="52"/>
      <c r="G55" s="52"/>
      <c r="H55" s="58"/>
      <c r="I55" s="58"/>
      <c r="J55" s="28"/>
      <c r="K55" s="28"/>
    </row>
    <row r="56" s="2" customFormat="1" ht="30.95" hidden="1" customHeight="1" spans="1:11">
      <c r="A56" s="28">
        <v>21</v>
      </c>
      <c r="B56" s="28" t="s">
        <v>78</v>
      </c>
      <c r="C56" s="57" t="s">
        <v>56</v>
      </c>
      <c r="D56" s="52">
        <v>196</v>
      </c>
      <c r="E56" s="52"/>
      <c r="F56" s="52"/>
      <c r="G56" s="52"/>
      <c r="H56" s="58"/>
      <c r="I56" s="58"/>
      <c r="J56" s="28"/>
      <c r="K56" s="28"/>
    </row>
    <row r="57" s="2" customFormat="1" ht="30.95" hidden="1" customHeight="1" spans="1:11">
      <c r="A57" s="28">
        <v>22</v>
      </c>
      <c r="B57" s="28" t="s">
        <v>79</v>
      </c>
      <c r="C57" s="57" t="s">
        <v>56</v>
      </c>
      <c r="D57" s="52">
        <v>229</v>
      </c>
      <c r="E57" s="52"/>
      <c r="F57" s="52"/>
      <c r="G57" s="52"/>
      <c r="H57" s="58"/>
      <c r="I57" s="58"/>
      <c r="J57" s="28"/>
      <c r="K57" s="28"/>
    </row>
    <row r="58" s="2" customFormat="1" ht="32.25" hidden="1" customHeight="1" spans="1:11">
      <c r="A58" s="28">
        <v>23</v>
      </c>
      <c r="B58" s="28" t="s">
        <v>80</v>
      </c>
      <c r="C58" s="57" t="s">
        <v>67</v>
      </c>
      <c r="D58" s="52">
        <v>800</v>
      </c>
      <c r="E58" s="52"/>
      <c r="F58" s="52"/>
      <c r="G58" s="52"/>
      <c r="H58" s="58"/>
      <c r="I58" s="58"/>
      <c r="J58" s="28"/>
      <c r="K58" s="28"/>
    </row>
    <row r="59" s="2" customFormat="1" ht="32.25" hidden="1" customHeight="1" spans="1:11">
      <c r="A59" s="28">
        <v>24</v>
      </c>
      <c r="B59" s="28" t="s">
        <v>81</v>
      </c>
      <c r="C59" s="57" t="s">
        <v>56</v>
      </c>
      <c r="D59" s="52">
        <v>371</v>
      </c>
      <c r="E59" s="52"/>
      <c r="F59" s="52"/>
      <c r="G59" s="52"/>
      <c r="H59" s="58"/>
      <c r="I59" s="58"/>
      <c r="J59" s="28"/>
      <c r="K59" s="28"/>
    </row>
    <row r="60" s="2" customFormat="1" ht="32.25" hidden="1" customHeight="1" spans="1:11">
      <c r="A60" s="28">
        <v>25</v>
      </c>
      <c r="B60" s="28" t="s">
        <v>82</v>
      </c>
      <c r="C60" s="57" t="s">
        <v>83</v>
      </c>
      <c r="D60" s="52">
        <v>96</v>
      </c>
      <c r="E60" s="52"/>
      <c r="F60" s="52"/>
      <c r="G60" s="52"/>
      <c r="H60" s="58"/>
      <c r="I60" s="58"/>
      <c r="J60" s="28"/>
      <c r="K60" s="28"/>
    </row>
    <row r="61" s="2" customFormat="1" ht="37.5" hidden="1" customHeight="1" spans="1:11">
      <c r="A61" s="28">
        <v>26</v>
      </c>
      <c r="B61" s="28" t="s">
        <v>84</v>
      </c>
      <c r="C61" s="57" t="s">
        <v>85</v>
      </c>
      <c r="D61" s="52">
        <v>48</v>
      </c>
      <c r="E61" s="52"/>
      <c r="F61" s="52"/>
      <c r="G61" s="52"/>
      <c r="H61" s="58"/>
      <c r="I61" s="58"/>
      <c r="J61" s="28"/>
      <c r="K61" s="28"/>
    </row>
    <row r="62" s="2" customFormat="1" ht="30.95" hidden="1" customHeight="1" spans="1:11">
      <c r="A62" s="28">
        <v>27</v>
      </c>
      <c r="B62" s="28" t="s">
        <v>86</v>
      </c>
      <c r="C62" s="57" t="s">
        <v>87</v>
      </c>
      <c r="D62" s="52">
        <v>660</v>
      </c>
      <c r="E62" s="52"/>
      <c r="F62" s="52"/>
      <c r="G62" s="52"/>
      <c r="H62" s="58"/>
      <c r="I62" s="58"/>
      <c r="J62" s="28"/>
      <c r="K62" s="28"/>
    </row>
    <row r="63" s="2" customFormat="1" ht="30.95" hidden="1" customHeight="1" spans="1:11">
      <c r="A63" s="33"/>
      <c r="B63" s="60" t="s">
        <v>88</v>
      </c>
      <c r="C63" s="19"/>
      <c r="D63" s="59">
        <f>SUM(D64:D65)</f>
        <v>735</v>
      </c>
      <c r="E63" s="59">
        <f>SUM(E64:E65)</f>
        <v>0</v>
      </c>
      <c r="F63" s="59">
        <f>SUM(F64:F65)</f>
        <v>0</v>
      </c>
      <c r="G63" s="59">
        <f>SUM(G64:G65)</f>
        <v>0</v>
      </c>
      <c r="H63" s="59"/>
      <c r="I63" s="59"/>
      <c r="J63" s="60"/>
      <c r="K63" s="68"/>
    </row>
    <row r="64" s="2" customFormat="1" ht="36" hidden="1" customHeight="1" spans="1:11">
      <c r="A64" s="33">
        <v>26</v>
      </c>
      <c r="B64" s="28" t="s">
        <v>89</v>
      </c>
      <c r="C64" s="28" t="s">
        <v>90</v>
      </c>
      <c r="D64" s="52">
        <v>435</v>
      </c>
      <c r="E64" s="52"/>
      <c r="F64" s="52"/>
      <c r="G64" s="52"/>
      <c r="H64" s="53"/>
      <c r="I64" s="53"/>
      <c r="J64" s="33"/>
      <c r="K64" s="28" t="s">
        <v>24</v>
      </c>
    </row>
    <row r="65" s="2" customFormat="1" ht="37.5" hidden="1" customHeight="1" spans="1:11">
      <c r="A65" s="33">
        <v>27</v>
      </c>
      <c r="B65" s="28" t="s">
        <v>91</v>
      </c>
      <c r="C65" s="28" t="s">
        <v>90</v>
      </c>
      <c r="D65" s="52">
        <v>300</v>
      </c>
      <c r="E65" s="52"/>
      <c r="F65" s="52"/>
      <c r="G65" s="52"/>
      <c r="H65" s="53"/>
      <c r="I65" s="53"/>
      <c r="J65" s="33"/>
      <c r="K65" s="28" t="s">
        <v>24</v>
      </c>
    </row>
    <row r="66" s="2" customFormat="1" ht="30.95" hidden="1" customHeight="1" spans="1:11">
      <c r="A66" s="19"/>
      <c r="B66" s="60" t="s">
        <v>92</v>
      </c>
      <c r="C66" s="65"/>
      <c r="D66" s="20">
        <f>SUM(D67:D68)</f>
        <v>820</v>
      </c>
      <c r="E66" s="20">
        <f>SUM(E67:E68)</f>
        <v>0</v>
      </c>
      <c r="F66" s="20">
        <f>SUM(F67:F68)</f>
        <v>0</v>
      </c>
      <c r="G66" s="20">
        <f>SUM(G67:G68)</f>
        <v>0</v>
      </c>
      <c r="H66" s="51"/>
      <c r="I66" s="51"/>
      <c r="J66" s="65"/>
      <c r="K66" s="68"/>
    </row>
    <row r="67" s="2" customFormat="1" ht="39" hidden="1" customHeight="1" spans="1:11">
      <c r="A67" s="28">
        <v>28</v>
      </c>
      <c r="B67" s="28" t="s">
        <v>93</v>
      </c>
      <c r="C67" s="28" t="s">
        <v>94</v>
      </c>
      <c r="D67" s="52">
        <v>120</v>
      </c>
      <c r="E67" s="52"/>
      <c r="F67" s="52"/>
      <c r="G67" s="52"/>
      <c r="H67" s="53"/>
      <c r="I67" s="53"/>
      <c r="J67" s="67"/>
      <c r="K67" s="28" t="s">
        <v>24</v>
      </c>
    </row>
    <row r="68" s="2" customFormat="1" ht="30.95" hidden="1" customHeight="1" spans="1:11">
      <c r="A68" s="28">
        <v>29</v>
      </c>
      <c r="B68" s="28" t="s">
        <v>95</v>
      </c>
      <c r="C68" s="28" t="s">
        <v>94</v>
      </c>
      <c r="D68" s="52">
        <v>700</v>
      </c>
      <c r="E68" s="52"/>
      <c r="F68" s="52"/>
      <c r="G68" s="52"/>
      <c r="H68" s="53"/>
      <c r="I68" s="53"/>
      <c r="J68" s="67"/>
      <c r="K68" s="28"/>
    </row>
    <row r="69" s="2" customFormat="1" ht="30.95" hidden="1" customHeight="1" spans="1:11">
      <c r="A69" s="72"/>
      <c r="B69" s="60" t="s">
        <v>96</v>
      </c>
      <c r="C69" s="60"/>
      <c r="D69" s="20">
        <f>D70+D71</f>
        <v>594</v>
      </c>
      <c r="E69" s="20">
        <f>E70+E71</f>
        <v>0</v>
      </c>
      <c r="F69" s="20">
        <f>F70+F71</f>
        <v>0</v>
      </c>
      <c r="G69" s="20">
        <f>G70+G71</f>
        <v>0</v>
      </c>
      <c r="H69" s="51"/>
      <c r="I69" s="51"/>
      <c r="J69" s="65"/>
      <c r="K69" s="68"/>
    </row>
    <row r="70" s="2" customFormat="1" ht="30.95" hidden="1" customHeight="1" spans="1:11">
      <c r="A70" s="28">
        <v>30</v>
      </c>
      <c r="B70" s="28" t="s">
        <v>97</v>
      </c>
      <c r="C70" s="28" t="s">
        <v>98</v>
      </c>
      <c r="D70" s="52">
        <v>570</v>
      </c>
      <c r="E70" s="52"/>
      <c r="F70" s="52"/>
      <c r="G70" s="52"/>
      <c r="H70" s="53"/>
      <c r="I70" s="53"/>
      <c r="J70" s="67"/>
      <c r="K70" s="28"/>
    </row>
    <row r="71" s="2" customFormat="1" ht="30.95" hidden="1" customHeight="1" spans="1:11">
      <c r="A71" s="33">
        <v>31</v>
      </c>
      <c r="B71" s="33" t="s">
        <v>99</v>
      </c>
      <c r="C71" s="33" t="s">
        <v>98</v>
      </c>
      <c r="D71" s="73">
        <v>24</v>
      </c>
      <c r="E71" s="73"/>
      <c r="F71" s="73"/>
      <c r="G71" s="73"/>
      <c r="H71" s="73"/>
      <c r="I71" s="73"/>
      <c r="J71" s="33"/>
      <c r="K71" s="28"/>
    </row>
    <row r="72" s="2" customFormat="1" ht="30.95" hidden="1" customHeight="1" spans="1:11">
      <c r="A72" s="74"/>
      <c r="B72" s="60" t="s">
        <v>100</v>
      </c>
      <c r="C72" s="19"/>
      <c r="D72" s="59">
        <f>SUM(D73:D73)</f>
        <v>300</v>
      </c>
      <c r="E72" s="59">
        <f>SUM(E73:E73)</f>
        <v>0</v>
      </c>
      <c r="F72" s="59">
        <f>SUM(F73:F73)</f>
        <v>0</v>
      </c>
      <c r="G72" s="59">
        <f>SUM(G73:G73)</f>
        <v>0</v>
      </c>
      <c r="H72" s="59"/>
      <c r="I72" s="59"/>
      <c r="J72" s="60"/>
      <c r="K72" s="68"/>
    </row>
    <row r="73" s="2" customFormat="1" ht="30.95" hidden="1" customHeight="1" spans="1:11">
      <c r="A73" s="33">
        <v>32</v>
      </c>
      <c r="B73" s="75" t="s">
        <v>101</v>
      </c>
      <c r="C73" s="76" t="s">
        <v>102</v>
      </c>
      <c r="D73" s="77">
        <v>300</v>
      </c>
      <c r="E73" s="56"/>
      <c r="F73" s="77"/>
      <c r="G73" s="56"/>
      <c r="H73" s="56"/>
      <c r="I73" s="56"/>
      <c r="J73" s="54"/>
      <c r="K73" s="28"/>
    </row>
    <row r="74" s="2" customFormat="1" ht="30.95" hidden="1" customHeight="1" spans="1:11">
      <c r="A74" s="72"/>
      <c r="B74" s="60" t="s">
        <v>103</v>
      </c>
      <c r="C74" s="60"/>
      <c r="D74" s="78">
        <f>SUM(D75)</f>
        <v>130</v>
      </c>
      <c r="E74" s="78">
        <f>SUM(E75)</f>
        <v>0</v>
      </c>
      <c r="F74" s="78">
        <f>SUM(F75)</f>
        <v>0</v>
      </c>
      <c r="G74" s="78">
        <f>SUM(G75)</f>
        <v>0</v>
      </c>
      <c r="H74" s="78"/>
      <c r="I74" s="78"/>
      <c r="J74" s="103"/>
      <c r="K74" s="68"/>
    </row>
    <row r="75" s="2" customFormat="1" ht="39.75" hidden="1" customHeight="1" spans="1:11">
      <c r="A75" s="33">
        <v>33</v>
      </c>
      <c r="B75" s="45" t="s">
        <v>104</v>
      </c>
      <c r="C75" s="45" t="s">
        <v>105</v>
      </c>
      <c r="D75" s="52">
        <v>130</v>
      </c>
      <c r="E75" s="52"/>
      <c r="F75" s="52"/>
      <c r="G75" s="52"/>
      <c r="H75" s="52"/>
      <c r="I75" s="52"/>
      <c r="J75" s="37"/>
      <c r="K75" s="28" t="s">
        <v>24</v>
      </c>
    </row>
    <row r="76" ht="30.95" hidden="1" customHeight="1" spans="1:11">
      <c r="A76" s="19" t="s">
        <v>106</v>
      </c>
      <c r="B76" s="19"/>
      <c r="C76" s="19"/>
      <c r="D76" s="20">
        <f>SUM(D77,D81,D89,D91,D95,D98,D100,D102,D104,D106)</f>
        <v>5984</v>
      </c>
      <c r="E76" s="20">
        <f>SUM(E77,E81,E89,E91,E95,E98,E100,E102,E104,E106)</f>
        <v>603680.15</v>
      </c>
      <c r="F76" s="20">
        <f>SUM(F77,F81,F89,F91,F95,F98,F100,F102,F104,F106)</f>
        <v>5984</v>
      </c>
      <c r="G76" s="20">
        <f>SUM(G77,G81,G89,G91,G95,G98,G100,G102,G104,G106)</f>
        <v>437023.6</v>
      </c>
      <c r="H76" s="51"/>
      <c r="I76" s="51"/>
      <c r="J76" s="104"/>
      <c r="K76" s="68"/>
    </row>
    <row r="77" ht="30.95" hidden="1" customHeight="1" spans="1:11">
      <c r="A77" s="19" t="s">
        <v>17</v>
      </c>
      <c r="B77" s="19"/>
      <c r="C77" s="19"/>
      <c r="D77" s="20">
        <f>SUM(D78:D80)</f>
        <v>513</v>
      </c>
      <c r="E77" s="20">
        <f>SUM(E78:E80)</f>
        <v>60860</v>
      </c>
      <c r="F77" s="20">
        <f>SUM(F78:F80)</f>
        <v>513</v>
      </c>
      <c r="G77" s="20">
        <f>SUM(G78:G80)</f>
        <v>99281</v>
      </c>
      <c r="H77" s="51"/>
      <c r="I77" s="51"/>
      <c r="J77" s="104"/>
      <c r="K77" s="68"/>
    </row>
    <row r="78" ht="39" hidden="1" customHeight="1" spans="1:11">
      <c r="A78" s="79">
        <v>1</v>
      </c>
      <c r="B78" s="80" t="s">
        <v>107</v>
      </c>
      <c r="C78" s="80" t="s">
        <v>108</v>
      </c>
      <c r="D78" s="81">
        <v>235</v>
      </c>
      <c r="E78" s="81">
        <v>25700</v>
      </c>
      <c r="F78" s="81">
        <v>235</v>
      </c>
      <c r="G78" s="81">
        <v>54282</v>
      </c>
      <c r="H78" s="81"/>
      <c r="I78" s="81"/>
      <c r="J78" s="80"/>
      <c r="K78" s="28" t="s">
        <v>24</v>
      </c>
    </row>
    <row r="79" ht="38.25" hidden="1" customHeight="1" spans="1:11">
      <c r="A79" s="79">
        <v>2</v>
      </c>
      <c r="B79" s="80" t="s">
        <v>109</v>
      </c>
      <c r="C79" s="80" t="s">
        <v>110</v>
      </c>
      <c r="D79" s="81">
        <v>158</v>
      </c>
      <c r="E79" s="81">
        <v>28210</v>
      </c>
      <c r="F79" s="81">
        <v>158</v>
      </c>
      <c r="G79" s="81">
        <v>36142</v>
      </c>
      <c r="H79" s="81"/>
      <c r="I79" s="81"/>
      <c r="J79" s="80"/>
      <c r="K79" s="28" t="s">
        <v>24</v>
      </c>
    </row>
    <row r="80" ht="30.95" hidden="1" customHeight="1" spans="1:11">
      <c r="A80" s="79">
        <v>3</v>
      </c>
      <c r="B80" s="80" t="s">
        <v>111</v>
      </c>
      <c r="C80" s="80" t="s">
        <v>112</v>
      </c>
      <c r="D80" s="81">
        <v>120</v>
      </c>
      <c r="E80" s="81">
        <v>6950</v>
      </c>
      <c r="F80" s="81">
        <v>120</v>
      </c>
      <c r="G80" s="81">
        <v>8857</v>
      </c>
      <c r="H80" s="81"/>
      <c r="I80" s="81"/>
      <c r="J80" s="80"/>
      <c r="K80" s="28"/>
    </row>
    <row r="81" ht="30.95" hidden="1" customHeight="1" spans="1:11">
      <c r="A81" s="19" t="s">
        <v>113</v>
      </c>
      <c r="B81" s="19"/>
      <c r="C81" s="19"/>
      <c r="D81" s="20">
        <f>SUM(D82:D88)</f>
        <v>1521</v>
      </c>
      <c r="E81" s="20">
        <f>SUM(E82:E88)</f>
        <v>108708</v>
      </c>
      <c r="F81" s="20">
        <f>SUM(F82:F88)</f>
        <v>1521</v>
      </c>
      <c r="G81" s="20">
        <f>SUM(G82:G88)</f>
        <v>96930</v>
      </c>
      <c r="H81" s="51"/>
      <c r="I81" s="51"/>
      <c r="J81" s="47"/>
      <c r="K81" s="68"/>
    </row>
    <row r="82" ht="42.75" hidden="1" customHeight="1" spans="1:11">
      <c r="A82" s="79">
        <v>4</v>
      </c>
      <c r="B82" s="80" t="s">
        <v>114</v>
      </c>
      <c r="C82" s="80" t="s">
        <v>115</v>
      </c>
      <c r="D82" s="81">
        <v>141</v>
      </c>
      <c r="E82" s="81">
        <v>14100</v>
      </c>
      <c r="F82" s="52">
        <v>141</v>
      </c>
      <c r="G82" s="81"/>
      <c r="H82" s="81"/>
      <c r="I82" s="81"/>
      <c r="J82" s="35"/>
      <c r="K82" s="28" t="s">
        <v>24</v>
      </c>
    </row>
    <row r="83" ht="41.25" hidden="1" customHeight="1" spans="1:11">
      <c r="A83" s="79">
        <v>5</v>
      </c>
      <c r="B83" s="80" t="s">
        <v>116</v>
      </c>
      <c r="C83" s="80" t="s">
        <v>115</v>
      </c>
      <c r="D83" s="81">
        <v>40</v>
      </c>
      <c r="E83" s="81">
        <v>3600</v>
      </c>
      <c r="F83" s="52">
        <v>40</v>
      </c>
      <c r="G83" s="81"/>
      <c r="H83" s="81"/>
      <c r="I83" s="81"/>
      <c r="J83" s="35"/>
      <c r="K83" s="28" t="s">
        <v>24</v>
      </c>
    </row>
    <row r="84" ht="38.25" hidden="1" customHeight="1" spans="1:11">
      <c r="A84" s="79">
        <v>6</v>
      </c>
      <c r="B84" s="80" t="s">
        <v>117</v>
      </c>
      <c r="C84" s="80" t="s">
        <v>115</v>
      </c>
      <c r="D84" s="81">
        <v>257</v>
      </c>
      <c r="E84" s="81">
        <v>23130</v>
      </c>
      <c r="F84" s="52">
        <v>257</v>
      </c>
      <c r="G84" s="81"/>
      <c r="H84" s="81"/>
      <c r="I84" s="81"/>
      <c r="J84" s="35"/>
      <c r="K84" s="28" t="s">
        <v>24</v>
      </c>
    </row>
    <row r="85" ht="39" hidden="1" customHeight="1" spans="1:11">
      <c r="A85" s="79">
        <v>7</v>
      </c>
      <c r="B85" s="80" t="s">
        <v>118</v>
      </c>
      <c r="C85" s="80" t="s">
        <v>115</v>
      </c>
      <c r="D85" s="81">
        <v>267</v>
      </c>
      <c r="E85" s="81">
        <v>40550</v>
      </c>
      <c r="F85" s="52">
        <v>267</v>
      </c>
      <c r="G85" s="81">
        <v>26700</v>
      </c>
      <c r="H85" s="81"/>
      <c r="I85" s="81"/>
      <c r="J85" s="35"/>
      <c r="K85" s="28" t="s">
        <v>24</v>
      </c>
    </row>
    <row r="86" ht="41.25" hidden="1" customHeight="1" spans="1:11">
      <c r="A86" s="79">
        <v>8</v>
      </c>
      <c r="B86" s="80" t="s">
        <v>119</v>
      </c>
      <c r="C86" s="80" t="s">
        <v>115</v>
      </c>
      <c r="D86" s="81">
        <v>669</v>
      </c>
      <c r="E86" s="81">
        <v>19500</v>
      </c>
      <c r="F86" s="52">
        <v>669</v>
      </c>
      <c r="G86" s="81">
        <v>66900</v>
      </c>
      <c r="H86" s="81"/>
      <c r="I86" s="81"/>
      <c r="J86" s="35"/>
      <c r="K86" s="28" t="s">
        <v>24</v>
      </c>
    </row>
    <row r="87" ht="40.5" hidden="1" customHeight="1" spans="1:11">
      <c r="A87" s="79">
        <v>9</v>
      </c>
      <c r="B87" s="80" t="s">
        <v>120</v>
      </c>
      <c r="C87" s="80" t="s">
        <v>115</v>
      </c>
      <c r="D87" s="81">
        <v>110</v>
      </c>
      <c r="E87" s="81">
        <v>5500</v>
      </c>
      <c r="F87" s="52">
        <v>110</v>
      </c>
      <c r="G87" s="81"/>
      <c r="H87" s="81"/>
      <c r="I87" s="81"/>
      <c r="J87" s="35"/>
      <c r="K87" s="28" t="s">
        <v>24</v>
      </c>
    </row>
    <row r="88" ht="41.25" hidden="1" customHeight="1" spans="1:11">
      <c r="A88" s="79">
        <v>10</v>
      </c>
      <c r="B88" s="80" t="s">
        <v>121</v>
      </c>
      <c r="C88" s="80" t="s">
        <v>115</v>
      </c>
      <c r="D88" s="81">
        <v>37</v>
      </c>
      <c r="E88" s="81">
        <v>2328</v>
      </c>
      <c r="F88" s="52">
        <v>37</v>
      </c>
      <c r="G88" s="81">
        <v>3330</v>
      </c>
      <c r="H88" s="81"/>
      <c r="I88" s="81"/>
      <c r="J88" s="35"/>
      <c r="K88" s="28" t="s">
        <v>24</v>
      </c>
    </row>
    <row r="89" ht="30.95" hidden="1" customHeight="1" spans="1:11">
      <c r="A89" s="82" t="s">
        <v>122</v>
      </c>
      <c r="B89" s="82"/>
      <c r="C89" s="82"/>
      <c r="D89" s="20">
        <f>SUM(D90:D90)</f>
        <v>150</v>
      </c>
      <c r="E89" s="20">
        <f>SUM(E90:E90)</f>
        <v>9200</v>
      </c>
      <c r="F89" s="20">
        <f>SUM(F90:F90)</f>
        <v>150</v>
      </c>
      <c r="G89" s="20">
        <f>SUM(G90:G90)</f>
        <v>17800</v>
      </c>
      <c r="H89" s="51"/>
      <c r="I89" s="51"/>
      <c r="J89" s="47"/>
      <c r="K89" s="68"/>
    </row>
    <row r="90" ht="39" hidden="1" customHeight="1" spans="1:11">
      <c r="A90" s="79">
        <v>11</v>
      </c>
      <c r="B90" s="80" t="s">
        <v>123</v>
      </c>
      <c r="C90" s="80" t="s">
        <v>124</v>
      </c>
      <c r="D90" s="81">
        <v>150</v>
      </c>
      <c r="E90" s="81">
        <v>9200</v>
      </c>
      <c r="F90" s="81">
        <v>150</v>
      </c>
      <c r="G90" s="81">
        <v>17800</v>
      </c>
      <c r="H90" s="81"/>
      <c r="I90" s="81"/>
      <c r="J90" s="80"/>
      <c r="K90" s="28" t="s">
        <v>24</v>
      </c>
    </row>
    <row r="91" ht="30.95" hidden="1" customHeight="1" spans="1:11">
      <c r="A91" s="83" t="s">
        <v>125</v>
      </c>
      <c r="B91" s="84" t="s">
        <v>126</v>
      </c>
      <c r="C91" s="85"/>
      <c r="D91" s="86">
        <f>SUM(D92:D94)</f>
        <v>663</v>
      </c>
      <c r="E91" s="86">
        <f>SUM(E92:E94)</f>
        <v>51367</v>
      </c>
      <c r="F91" s="86">
        <f>SUM(F92:F94)</f>
        <v>663</v>
      </c>
      <c r="G91" s="86">
        <f>SUM(G92:G94)</f>
        <v>49996</v>
      </c>
      <c r="H91" s="86"/>
      <c r="I91" s="86"/>
      <c r="J91" s="105"/>
      <c r="K91" s="68"/>
    </row>
    <row r="92" ht="37.5" hidden="1" customHeight="1" spans="1:11">
      <c r="A92" s="79">
        <v>12</v>
      </c>
      <c r="B92" s="80" t="s">
        <v>127</v>
      </c>
      <c r="C92" s="80" t="s">
        <v>128</v>
      </c>
      <c r="D92" s="81">
        <v>367</v>
      </c>
      <c r="E92" s="81">
        <v>14596</v>
      </c>
      <c r="F92" s="81">
        <v>367</v>
      </c>
      <c r="G92" s="81">
        <v>12300</v>
      </c>
      <c r="H92" s="81"/>
      <c r="I92" s="81"/>
      <c r="J92" s="80"/>
      <c r="K92" s="28" t="s">
        <v>24</v>
      </c>
    </row>
    <row r="93" ht="39" hidden="1" customHeight="1" spans="1:11">
      <c r="A93" s="35">
        <v>13</v>
      </c>
      <c r="B93" s="87" t="s">
        <v>129</v>
      </c>
      <c r="C93" s="28" t="s">
        <v>128</v>
      </c>
      <c r="D93" s="88">
        <v>112</v>
      </c>
      <c r="E93" s="89">
        <v>10275</v>
      </c>
      <c r="F93" s="90">
        <v>112</v>
      </c>
      <c r="G93" s="89">
        <v>11200</v>
      </c>
      <c r="H93" s="89"/>
      <c r="I93" s="89"/>
      <c r="J93" s="35"/>
      <c r="K93" s="28" t="s">
        <v>24</v>
      </c>
    </row>
    <row r="94" ht="34.5" hidden="1" customHeight="1" spans="1:11">
      <c r="A94" s="79">
        <v>14</v>
      </c>
      <c r="B94" s="87" t="s">
        <v>130</v>
      </c>
      <c r="C94" s="28" t="s">
        <v>128</v>
      </c>
      <c r="D94" s="88">
        <v>184</v>
      </c>
      <c r="E94" s="89">
        <v>26496</v>
      </c>
      <c r="F94" s="90">
        <v>184</v>
      </c>
      <c r="G94" s="89">
        <v>26496</v>
      </c>
      <c r="H94" s="89"/>
      <c r="I94" s="89"/>
      <c r="J94" s="35"/>
      <c r="K94" s="28"/>
    </row>
    <row r="95" ht="30.95" hidden="1" customHeight="1" spans="1:11">
      <c r="A95" s="83" t="s">
        <v>131</v>
      </c>
      <c r="B95" s="84"/>
      <c r="C95" s="85"/>
      <c r="D95" s="91">
        <f>SUM(D96:D97)</f>
        <v>455</v>
      </c>
      <c r="E95" s="91">
        <f>SUM(E96:E97)</f>
        <v>65840</v>
      </c>
      <c r="F95" s="91">
        <f>SUM(F96:F97)</f>
        <v>455</v>
      </c>
      <c r="G95" s="91">
        <f>SUM(G96:G97)</f>
        <v>65840</v>
      </c>
      <c r="H95" s="91"/>
      <c r="I95" s="91"/>
      <c r="J95" s="67"/>
      <c r="K95" s="68"/>
    </row>
    <row r="96" ht="41.25" hidden="1" customHeight="1" spans="1:11">
      <c r="A96" s="35">
        <v>15</v>
      </c>
      <c r="B96" s="92" t="s">
        <v>132</v>
      </c>
      <c r="C96" s="90" t="s">
        <v>133</v>
      </c>
      <c r="D96" s="90">
        <v>212</v>
      </c>
      <c r="E96" s="93">
        <v>48960</v>
      </c>
      <c r="F96" s="90">
        <v>212</v>
      </c>
      <c r="G96" s="93">
        <v>48960</v>
      </c>
      <c r="H96" s="93"/>
      <c r="I96" s="93"/>
      <c r="J96" s="35"/>
      <c r="K96" s="28" t="s">
        <v>24</v>
      </c>
    </row>
    <row r="97" ht="37.5" hidden="1" customHeight="1" spans="1:11">
      <c r="A97" s="35">
        <v>16</v>
      </c>
      <c r="B97" s="92" t="s">
        <v>134</v>
      </c>
      <c r="C97" s="94" t="s">
        <v>133</v>
      </c>
      <c r="D97" s="89">
        <v>243</v>
      </c>
      <c r="E97" s="93">
        <v>16880</v>
      </c>
      <c r="F97" s="89">
        <v>243</v>
      </c>
      <c r="G97" s="93">
        <v>16880</v>
      </c>
      <c r="H97" s="93"/>
      <c r="I97" s="93"/>
      <c r="J97" s="35"/>
      <c r="K97" s="28" t="s">
        <v>24</v>
      </c>
    </row>
    <row r="98" ht="37.5" hidden="1" customHeight="1" spans="1:11">
      <c r="A98" s="83" t="s">
        <v>135</v>
      </c>
      <c r="B98" s="84"/>
      <c r="C98" s="85"/>
      <c r="D98" s="95">
        <f>SUM(D99)</f>
        <v>236</v>
      </c>
      <c r="E98" s="95">
        <f>SUM(E99)</f>
        <v>30680</v>
      </c>
      <c r="F98" s="95">
        <f>SUM(F99)</f>
        <v>236</v>
      </c>
      <c r="G98" s="95">
        <f>SUM(G99)</f>
        <v>31470.6</v>
      </c>
      <c r="H98" s="93"/>
      <c r="I98" s="93"/>
      <c r="J98" s="35"/>
      <c r="K98" s="28"/>
    </row>
    <row r="99" ht="37.5" hidden="1" customHeight="1" spans="1:11">
      <c r="A99" s="35">
        <v>17</v>
      </c>
      <c r="B99" s="92" t="s">
        <v>136</v>
      </c>
      <c r="C99" s="94" t="s">
        <v>137</v>
      </c>
      <c r="D99" s="89">
        <v>236</v>
      </c>
      <c r="E99" s="93">
        <v>30680</v>
      </c>
      <c r="F99" s="89">
        <v>236</v>
      </c>
      <c r="G99" s="93">
        <v>31470.6</v>
      </c>
      <c r="H99" s="93"/>
      <c r="I99" s="93"/>
      <c r="J99" s="35"/>
      <c r="K99" s="28"/>
    </row>
    <row r="100" ht="30.95" hidden="1" customHeight="1" spans="1:11">
      <c r="A100" s="83" t="s">
        <v>138</v>
      </c>
      <c r="B100" s="84"/>
      <c r="C100" s="85"/>
      <c r="D100" s="96">
        <f>SUM(D101)</f>
        <v>600</v>
      </c>
      <c r="E100" s="96">
        <f>SUM(E101)</f>
        <v>60000</v>
      </c>
      <c r="F100" s="96">
        <f>SUM(F101)</f>
        <v>600</v>
      </c>
      <c r="G100" s="96">
        <f>SUM(G101)</f>
        <v>62400</v>
      </c>
      <c r="H100" s="97"/>
      <c r="I100" s="97"/>
      <c r="J100" s="67"/>
      <c r="K100" s="68"/>
    </row>
    <row r="101" ht="30.95" hidden="1" customHeight="1" spans="1:11">
      <c r="A101" s="35">
        <v>18</v>
      </c>
      <c r="B101" s="92" t="s">
        <v>139</v>
      </c>
      <c r="C101" s="90" t="s">
        <v>140</v>
      </c>
      <c r="D101" s="89">
        <v>600</v>
      </c>
      <c r="E101" s="93">
        <v>60000</v>
      </c>
      <c r="F101" s="89">
        <v>600</v>
      </c>
      <c r="G101" s="93">
        <v>62400</v>
      </c>
      <c r="H101" s="93"/>
      <c r="I101" s="93"/>
      <c r="J101" s="106"/>
      <c r="K101" s="28"/>
    </row>
    <row r="102" ht="30.95" hidden="1" customHeight="1" spans="1:11">
      <c r="A102" s="83" t="s">
        <v>141</v>
      </c>
      <c r="B102" s="84"/>
      <c r="C102" s="85"/>
      <c r="D102" s="95">
        <f>SUM(D103)</f>
        <v>18</v>
      </c>
      <c r="E102" s="95">
        <f>SUM(E103)</f>
        <v>1632.21</v>
      </c>
      <c r="F102" s="95">
        <f>SUM(F103)</f>
        <v>18</v>
      </c>
      <c r="G102" s="95">
        <f>SUM(G103)</f>
        <v>2306</v>
      </c>
      <c r="H102" s="93"/>
      <c r="I102" s="93"/>
      <c r="J102" s="106"/>
      <c r="K102" s="28"/>
    </row>
    <row r="103" ht="30.95" hidden="1" customHeight="1" spans="1:11">
      <c r="A103" s="35">
        <v>19</v>
      </c>
      <c r="B103" s="92" t="s">
        <v>142</v>
      </c>
      <c r="C103" s="90" t="s">
        <v>143</v>
      </c>
      <c r="D103" s="89">
        <v>18</v>
      </c>
      <c r="E103" s="93">
        <v>1632.21</v>
      </c>
      <c r="F103" s="89">
        <v>18</v>
      </c>
      <c r="G103" s="93">
        <v>2306</v>
      </c>
      <c r="H103" s="93"/>
      <c r="I103" s="93"/>
      <c r="J103" s="106"/>
      <c r="K103" s="28"/>
    </row>
    <row r="104" ht="30.95" hidden="1" customHeight="1" spans="1:11">
      <c r="A104" s="83" t="s">
        <v>144</v>
      </c>
      <c r="B104" s="84"/>
      <c r="C104" s="85"/>
      <c r="D104" s="20">
        <f>SUM(D105:D105)</f>
        <v>78</v>
      </c>
      <c r="E104" s="91">
        <f>SUM(E105)</f>
        <v>5392.94</v>
      </c>
      <c r="F104" s="20">
        <f>SUM(F105)</f>
        <v>78</v>
      </c>
      <c r="G104" s="91">
        <f>SUM(G105)</f>
        <v>11000</v>
      </c>
      <c r="H104" s="91"/>
      <c r="I104" s="91"/>
      <c r="J104" s="67"/>
      <c r="K104" s="68"/>
    </row>
    <row r="105" ht="30.95" hidden="1" customHeight="1" spans="1:11">
      <c r="A105" s="35">
        <v>20</v>
      </c>
      <c r="B105" s="87" t="s">
        <v>145</v>
      </c>
      <c r="C105" s="28" t="s">
        <v>146</v>
      </c>
      <c r="D105" s="88">
        <v>78</v>
      </c>
      <c r="E105" s="93">
        <v>5392.94</v>
      </c>
      <c r="F105" s="88">
        <v>78</v>
      </c>
      <c r="G105" s="93">
        <v>11000</v>
      </c>
      <c r="H105" s="93"/>
      <c r="I105" s="93"/>
      <c r="J105" s="35"/>
      <c r="K105" s="28"/>
    </row>
    <row r="106" ht="30.95" hidden="1" customHeight="1" spans="1:11">
      <c r="A106" s="83" t="s">
        <v>147</v>
      </c>
      <c r="B106" s="84"/>
      <c r="C106" s="85"/>
      <c r="D106" s="98">
        <f>SUM(D107:D107)</f>
        <v>1750</v>
      </c>
      <c r="E106" s="95">
        <f>SUM(E107:E107)</f>
        <v>210000</v>
      </c>
      <c r="F106" s="95">
        <f>SUM(F107:F107)</f>
        <v>1750</v>
      </c>
      <c r="G106" s="95"/>
      <c r="H106" s="95"/>
      <c r="I106" s="95"/>
      <c r="J106" s="67"/>
      <c r="K106" s="68"/>
    </row>
    <row r="107" ht="30.95" hidden="1" customHeight="1" spans="1:11">
      <c r="A107" s="35">
        <v>21</v>
      </c>
      <c r="B107" s="92" t="s">
        <v>148</v>
      </c>
      <c r="C107" s="90" t="s">
        <v>149</v>
      </c>
      <c r="D107" s="90">
        <v>1750</v>
      </c>
      <c r="E107" s="89">
        <v>210000</v>
      </c>
      <c r="F107" s="90">
        <v>1750</v>
      </c>
      <c r="G107" s="89">
        <v>72000</v>
      </c>
      <c r="H107" s="89"/>
      <c r="I107" s="89"/>
      <c r="J107" s="106"/>
      <c r="K107" s="28"/>
    </row>
    <row r="108" ht="30.95" hidden="1" customHeight="1" spans="1:11">
      <c r="A108" s="19" t="s">
        <v>150</v>
      </c>
      <c r="B108" s="19"/>
      <c r="C108" s="19"/>
      <c r="D108" s="20">
        <f>SUM(D109,D113,D115,D120)</f>
        <v>4099</v>
      </c>
      <c r="E108" s="20">
        <f>SUM(E109,E113,E115,E120)</f>
        <v>327920</v>
      </c>
      <c r="F108" s="20">
        <f>SUM(F109,F113,F115,F120)</f>
        <v>4099</v>
      </c>
      <c r="G108" s="20">
        <f>SUM(G109,G113,G115,G120)</f>
        <v>368910</v>
      </c>
      <c r="H108" s="20"/>
      <c r="I108" s="20"/>
      <c r="J108" s="19"/>
      <c r="K108" s="107"/>
    </row>
    <row r="109" ht="30.95" hidden="1" customHeight="1" spans="1:11">
      <c r="A109" s="19" t="s">
        <v>17</v>
      </c>
      <c r="B109" s="19"/>
      <c r="C109" s="19"/>
      <c r="D109" s="20">
        <f>SUM(D110:D112)</f>
        <v>1939</v>
      </c>
      <c r="E109" s="20">
        <f>SUM(E110:E112)</f>
        <v>155120</v>
      </c>
      <c r="F109" s="20">
        <f>SUM(F110:F112)</f>
        <v>1939</v>
      </c>
      <c r="G109" s="20">
        <f>SUM(G110:G112)</f>
        <v>174510</v>
      </c>
      <c r="H109" s="20"/>
      <c r="I109" s="20"/>
      <c r="J109" s="19"/>
      <c r="K109" s="107"/>
    </row>
    <row r="110" ht="42.75" hidden="1" customHeight="1" spans="1:11">
      <c r="A110" s="28">
        <v>1</v>
      </c>
      <c r="B110" s="28" t="s">
        <v>151</v>
      </c>
      <c r="C110" s="28" t="s">
        <v>152</v>
      </c>
      <c r="D110" s="52">
        <v>1177</v>
      </c>
      <c r="E110" s="52">
        <v>94160</v>
      </c>
      <c r="F110" s="52">
        <v>1177</v>
      </c>
      <c r="G110" s="52">
        <v>105930</v>
      </c>
      <c r="H110" s="52"/>
      <c r="I110" s="52"/>
      <c r="J110" s="28"/>
      <c r="K110" s="28" t="s">
        <v>24</v>
      </c>
    </row>
    <row r="111" ht="36.75" hidden="1" customHeight="1" spans="1:11">
      <c r="A111" s="28">
        <v>2</v>
      </c>
      <c r="B111" s="28" t="s">
        <v>153</v>
      </c>
      <c r="C111" s="28" t="s">
        <v>154</v>
      </c>
      <c r="D111" s="52">
        <v>50</v>
      </c>
      <c r="E111" s="52">
        <v>4000</v>
      </c>
      <c r="F111" s="52">
        <v>50</v>
      </c>
      <c r="G111" s="52">
        <v>4500</v>
      </c>
      <c r="H111" s="52"/>
      <c r="I111" s="52"/>
      <c r="J111" s="28"/>
      <c r="K111" s="28" t="s">
        <v>24</v>
      </c>
    </row>
    <row r="112" ht="30.95" hidden="1" customHeight="1" spans="1:11">
      <c r="A112" s="28">
        <v>3</v>
      </c>
      <c r="B112" s="28" t="s">
        <v>155</v>
      </c>
      <c r="C112" s="28" t="s">
        <v>152</v>
      </c>
      <c r="D112" s="52">
        <v>712</v>
      </c>
      <c r="E112" s="52">
        <v>56960</v>
      </c>
      <c r="F112" s="52">
        <v>712</v>
      </c>
      <c r="G112" s="52">
        <v>64080</v>
      </c>
      <c r="H112" s="52"/>
      <c r="I112" s="52"/>
      <c r="J112" s="28"/>
      <c r="K112" s="28"/>
    </row>
    <row r="113" ht="30.95" hidden="1" customHeight="1" spans="1:11">
      <c r="A113" s="19" t="s">
        <v>156</v>
      </c>
      <c r="B113" s="19"/>
      <c r="C113" s="19"/>
      <c r="D113" s="20">
        <f>SUM(D114:D114)</f>
        <v>952</v>
      </c>
      <c r="E113" s="20">
        <f>SUM(E114:E114)</f>
        <v>76160</v>
      </c>
      <c r="F113" s="20">
        <f>SUM(F114:F114)</f>
        <v>952</v>
      </c>
      <c r="G113" s="20">
        <f>SUM(G114:G114)</f>
        <v>85680</v>
      </c>
      <c r="H113" s="20"/>
      <c r="I113" s="20"/>
      <c r="J113" s="46"/>
      <c r="K113" s="107"/>
    </row>
    <row r="114" ht="30.95" hidden="1" customHeight="1" spans="1:11">
      <c r="A114" s="28">
        <v>4</v>
      </c>
      <c r="B114" s="28" t="s">
        <v>157</v>
      </c>
      <c r="C114" s="28" t="s">
        <v>158</v>
      </c>
      <c r="D114" s="52">
        <v>952</v>
      </c>
      <c r="E114" s="52">
        <v>76160</v>
      </c>
      <c r="F114" s="52">
        <v>952</v>
      </c>
      <c r="G114" s="52">
        <v>85680</v>
      </c>
      <c r="H114" s="52"/>
      <c r="I114" s="52"/>
      <c r="J114" s="28"/>
      <c r="K114" s="28"/>
    </row>
    <row r="115" ht="30.95" hidden="1" customHeight="1" spans="1:11">
      <c r="A115" s="19" t="s">
        <v>159</v>
      </c>
      <c r="B115" s="19"/>
      <c r="C115" s="19"/>
      <c r="D115" s="20">
        <f>SUM(D116:D119)</f>
        <v>1068</v>
      </c>
      <c r="E115" s="20">
        <f>SUM(E116:E119)</f>
        <v>85440</v>
      </c>
      <c r="F115" s="20">
        <f>SUM(F116:F119)</f>
        <v>1068</v>
      </c>
      <c r="G115" s="20">
        <f>SUM(G116:G119)</f>
        <v>96120</v>
      </c>
      <c r="H115" s="20"/>
      <c r="I115" s="20"/>
      <c r="J115" s="19"/>
      <c r="K115" s="107"/>
    </row>
    <row r="116" ht="36" hidden="1" customHeight="1" spans="1:11">
      <c r="A116" s="28">
        <v>5</v>
      </c>
      <c r="B116" s="28" t="s">
        <v>160</v>
      </c>
      <c r="C116" s="28" t="s">
        <v>161</v>
      </c>
      <c r="D116" s="52">
        <v>269</v>
      </c>
      <c r="E116" s="52">
        <v>21520</v>
      </c>
      <c r="F116" s="52">
        <v>269</v>
      </c>
      <c r="G116" s="52">
        <v>24210</v>
      </c>
      <c r="H116" s="52"/>
      <c r="I116" s="52"/>
      <c r="J116" s="28"/>
      <c r="K116" s="28" t="s">
        <v>24</v>
      </c>
    </row>
    <row r="117" ht="36.75" hidden="1" customHeight="1" spans="1:11">
      <c r="A117" s="28">
        <v>6</v>
      </c>
      <c r="B117" s="28" t="s">
        <v>162</v>
      </c>
      <c r="C117" s="28" t="s">
        <v>161</v>
      </c>
      <c r="D117" s="52">
        <v>246</v>
      </c>
      <c r="E117" s="52">
        <v>19680</v>
      </c>
      <c r="F117" s="52">
        <v>246</v>
      </c>
      <c r="G117" s="52">
        <v>22140</v>
      </c>
      <c r="H117" s="52"/>
      <c r="I117" s="52"/>
      <c r="J117" s="28"/>
      <c r="K117" s="28" t="s">
        <v>24</v>
      </c>
    </row>
    <row r="118" ht="36.75" hidden="1" customHeight="1" spans="1:11">
      <c r="A118" s="28">
        <v>7</v>
      </c>
      <c r="B118" s="28" t="s">
        <v>163</v>
      </c>
      <c r="C118" s="28" t="s">
        <v>161</v>
      </c>
      <c r="D118" s="52">
        <v>303</v>
      </c>
      <c r="E118" s="52">
        <v>24240</v>
      </c>
      <c r="F118" s="52">
        <v>303</v>
      </c>
      <c r="G118" s="52">
        <v>27270</v>
      </c>
      <c r="H118" s="52"/>
      <c r="I118" s="52"/>
      <c r="J118" s="28"/>
      <c r="K118" s="28"/>
    </row>
    <row r="119" ht="36.75" hidden="1" customHeight="1" spans="1:11">
      <c r="A119" s="28">
        <v>8</v>
      </c>
      <c r="B119" s="28" t="s">
        <v>164</v>
      </c>
      <c r="C119" s="28" t="s">
        <v>161</v>
      </c>
      <c r="D119" s="52">
        <v>250</v>
      </c>
      <c r="E119" s="52">
        <v>20000</v>
      </c>
      <c r="F119" s="52">
        <v>250</v>
      </c>
      <c r="G119" s="52">
        <v>22500</v>
      </c>
      <c r="H119" s="52"/>
      <c r="I119" s="52"/>
      <c r="J119" s="28"/>
      <c r="K119" s="28"/>
    </row>
    <row r="120" ht="30.95" hidden="1" customHeight="1" spans="1:11">
      <c r="A120" s="99" t="s">
        <v>165</v>
      </c>
      <c r="B120" s="100"/>
      <c r="C120" s="101"/>
      <c r="D120" s="20">
        <f>D121+D122</f>
        <v>140</v>
      </c>
      <c r="E120" s="20">
        <f>E121+E122</f>
        <v>11200</v>
      </c>
      <c r="F120" s="20">
        <f>F121+F122</f>
        <v>140</v>
      </c>
      <c r="G120" s="20">
        <f>G121+G122</f>
        <v>12600</v>
      </c>
      <c r="H120" s="20"/>
      <c r="I120" s="20"/>
      <c r="J120" s="19"/>
      <c r="K120" s="107"/>
    </row>
    <row r="121" ht="30.95" hidden="1" customHeight="1" spans="1:11">
      <c r="A121" s="28">
        <v>9</v>
      </c>
      <c r="B121" s="28" t="s">
        <v>166</v>
      </c>
      <c r="C121" s="28" t="s">
        <v>167</v>
      </c>
      <c r="D121" s="52">
        <v>110</v>
      </c>
      <c r="E121" s="52">
        <v>8800</v>
      </c>
      <c r="F121" s="52">
        <v>110</v>
      </c>
      <c r="G121" s="52">
        <v>9900</v>
      </c>
      <c r="H121" s="52"/>
      <c r="I121" s="52"/>
      <c r="J121" s="108"/>
      <c r="K121" s="28"/>
    </row>
    <row r="122" ht="30.95" hidden="1" customHeight="1" spans="1:11">
      <c r="A122" s="28">
        <v>10</v>
      </c>
      <c r="B122" s="28" t="s">
        <v>168</v>
      </c>
      <c r="C122" s="28" t="s">
        <v>167</v>
      </c>
      <c r="D122" s="52">
        <v>30</v>
      </c>
      <c r="E122" s="52">
        <v>2400</v>
      </c>
      <c r="F122" s="52">
        <v>30</v>
      </c>
      <c r="G122" s="52">
        <v>2700</v>
      </c>
      <c r="H122" s="52"/>
      <c r="I122" s="52"/>
      <c r="J122" s="108"/>
      <c r="K122" s="28"/>
    </row>
    <row r="123" s="3" customFormat="1" ht="30.95" hidden="1" customHeight="1" spans="1:11">
      <c r="A123" s="19" t="s">
        <v>169</v>
      </c>
      <c r="B123" s="19"/>
      <c r="C123" s="19"/>
      <c r="D123" s="20">
        <f>SUM(D124)</f>
        <v>241</v>
      </c>
      <c r="E123" s="20">
        <f>SUM(E124)</f>
        <v>0</v>
      </c>
      <c r="F123" s="20">
        <f>SUM(F124)</f>
        <v>0</v>
      </c>
      <c r="G123" s="20">
        <f>SUM(G124)</f>
        <v>0</v>
      </c>
      <c r="H123" s="51"/>
      <c r="I123" s="51"/>
      <c r="J123" s="65"/>
      <c r="K123" s="64"/>
    </row>
    <row r="124" s="3" customFormat="1" ht="30.95" hidden="1" customHeight="1" spans="1:11">
      <c r="A124" s="83" t="s">
        <v>170</v>
      </c>
      <c r="B124" s="84"/>
      <c r="C124" s="102"/>
      <c r="D124" s="20">
        <f>SUM(D125:D126)</f>
        <v>241</v>
      </c>
      <c r="E124" s="20">
        <f>SUM(E125:E126)</f>
        <v>0</v>
      </c>
      <c r="F124" s="20">
        <f>SUM(F125:F126)</f>
        <v>0</v>
      </c>
      <c r="G124" s="20">
        <f>SUM(G125:G126)</f>
        <v>0</v>
      </c>
      <c r="H124" s="20"/>
      <c r="I124" s="20"/>
      <c r="J124" s="19"/>
      <c r="K124" s="68"/>
    </row>
    <row r="125" s="3" customFormat="1" ht="36" hidden="1" customHeight="1" spans="1:11">
      <c r="A125" s="28">
        <v>1</v>
      </c>
      <c r="B125" s="28" t="s">
        <v>171</v>
      </c>
      <c r="C125" s="28" t="s">
        <v>172</v>
      </c>
      <c r="D125" s="52">
        <v>48</v>
      </c>
      <c r="E125" s="53"/>
      <c r="F125" s="53"/>
      <c r="G125" s="53"/>
      <c r="H125" s="53"/>
      <c r="I125" s="53"/>
      <c r="J125" s="67"/>
      <c r="K125" s="28" t="s">
        <v>24</v>
      </c>
    </row>
    <row r="126" s="3" customFormat="1" ht="36.75" hidden="1" customHeight="1" spans="1:11">
      <c r="A126" s="28">
        <v>2</v>
      </c>
      <c r="B126" s="28" t="s">
        <v>173</v>
      </c>
      <c r="C126" s="28" t="s">
        <v>172</v>
      </c>
      <c r="D126" s="52">
        <v>193</v>
      </c>
      <c r="E126" s="53"/>
      <c r="F126" s="53"/>
      <c r="G126" s="53"/>
      <c r="H126" s="53"/>
      <c r="I126" s="53"/>
      <c r="J126" s="67"/>
      <c r="K126" s="28" t="s">
        <v>24</v>
      </c>
    </row>
    <row r="127" ht="30.95" hidden="1" customHeight="1" spans="1:11">
      <c r="A127" s="19" t="s">
        <v>174</v>
      </c>
      <c r="B127" s="19"/>
      <c r="C127" s="19"/>
      <c r="D127" s="20">
        <f>SUM(D128,D134)</f>
        <v>1514</v>
      </c>
      <c r="E127" s="20">
        <f>SUM(E128,E134)</f>
        <v>0</v>
      </c>
      <c r="F127" s="20">
        <f>SUM(F128,F134)</f>
        <v>0</v>
      </c>
      <c r="G127" s="20">
        <f>SUM(G128,G134)</f>
        <v>0</v>
      </c>
      <c r="H127" s="20"/>
      <c r="I127" s="20"/>
      <c r="J127" s="28"/>
      <c r="K127" s="107"/>
    </row>
    <row r="128" ht="30.95" hidden="1" customHeight="1" spans="1:11">
      <c r="A128" s="83" t="s">
        <v>17</v>
      </c>
      <c r="B128" s="84"/>
      <c r="C128" s="102"/>
      <c r="D128" s="20">
        <f>SUM(D129:D133)</f>
        <v>1419</v>
      </c>
      <c r="E128" s="20">
        <f>SUM(E129:E133)</f>
        <v>0</v>
      </c>
      <c r="F128" s="20">
        <f>SUM(F129:F133)</f>
        <v>0</v>
      </c>
      <c r="G128" s="20">
        <f>SUM(G129:G133)</f>
        <v>0</v>
      </c>
      <c r="H128" s="20"/>
      <c r="I128" s="20"/>
      <c r="J128" s="19"/>
      <c r="K128" s="107"/>
    </row>
    <row r="129" ht="30.95" hidden="1" customHeight="1" spans="1:11">
      <c r="A129" s="28">
        <v>1</v>
      </c>
      <c r="B129" s="28" t="s">
        <v>175</v>
      </c>
      <c r="C129" s="28" t="s">
        <v>176</v>
      </c>
      <c r="D129" s="52">
        <v>673</v>
      </c>
      <c r="E129" s="52"/>
      <c r="F129" s="52"/>
      <c r="G129" s="52"/>
      <c r="H129" s="52"/>
      <c r="I129" s="52"/>
      <c r="J129" s="28"/>
      <c r="K129" s="28"/>
    </row>
    <row r="130" ht="30.95" hidden="1" customHeight="1" spans="1:11">
      <c r="A130" s="28">
        <v>2</v>
      </c>
      <c r="B130" s="28" t="s">
        <v>177</v>
      </c>
      <c r="C130" s="28" t="s">
        <v>178</v>
      </c>
      <c r="D130" s="52">
        <v>380</v>
      </c>
      <c r="E130" s="20"/>
      <c r="F130" s="20"/>
      <c r="G130" s="20"/>
      <c r="H130" s="20"/>
      <c r="I130" s="20"/>
      <c r="J130" s="28"/>
      <c r="K130" s="107"/>
    </row>
    <row r="131" ht="30.95" hidden="1" customHeight="1" spans="1:11">
      <c r="A131" s="28">
        <v>3</v>
      </c>
      <c r="B131" s="28" t="s">
        <v>179</v>
      </c>
      <c r="C131" s="28" t="s">
        <v>178</v>
      </c>
      <c r="D131" s="52">
        <v>125</v>
      </c>
      <c r="E131" s="20"/>
      <c r="F131" s="20"/>
      <c r="G131" s="20"/>
      <c r="H131" s="20"/>
      <c r="I131" s="20"/>
      <c r="J131" s="28"/>
      <c r="K131" s="107"/>
    </row>
    <row r="132" ht="30.95" hidden="1" customHeight="1" spans="1:11">
      <c r="A132" s="28">
        <v>4</v>
      </c>
      <c r="B132" s="28" t="s">
        <v>180</v>
      </c>
      <c r="C132" s="28" t="s">
        <v>178</v>
      </c>
      <c r="D132" s="52">
        <v>41</v>
      </c>
      <c r="E132" s="20"/>
      <c r="F132" s="20"/>
      <c r="G132" s="20"/>
      <c r="H132" s="20"/>
      <c r="I132" s="20"/>
      <c r="J132" s="28"/>
      <c r="K132" s="107"/>
    </row>
    <row r="133" ht="30.95" hidden="1" customHeight="1" spans="1:11">
      <c r="A133" s="28">
        <v>5</v>
      </c>
      <c r="B133" s="28" t="s">
        <v>181</v>
      </c>
      <c r="C133" s="28" t="s">
        <v>178</v>
      </c>
      <c r="D133" s="52">
        <v>200</v>
      </c>
      <c r="E133" s="52"/>
      <c r="F133" s="52"/>
      <c r="G133" s="52"/>
      <c r="H133" s="52"/>
      <c r="I133" s="52"/>
      <c r="J133" s="28"/>
      <c r="K133" s="28"/>
    </row>
    <row r="134" ht="30.95" hidden="1" customHeight="1" spans="1:11">
      <c r="A134" s="83" t="s">
        <v>182</v>
      </c>
      <c r="B134" s="84"/>
      <c r="C134" s="102"/>
      <c r="D134" s="20">
        <f>SUM(D135:D136)</f>
        <v>95</v>
      </c>
      <c r="E134" s="20">
        <f>SUM(E135:E136)</f>
        <v>0</v>
      </c>
      <c r="F134" s="20">
        <f>SUM(F135:F136)</f>
        <v>0</v>
      </c>
      <c r="G134" s="20">
        <f>SUM(G135:G136)</f>
        <v>0</v>
      </c>
      <c r="H134" s="20"/>
      <c r="I134" s="20"/>
      <c r="J134" s="19"/>
      <c r="K134" s="107"/>
    </row>
    <row r="135" ht="30.95" hidden="1" customHeight="1" spans="1:11">
      <c r="A135" s="28">
        <v>6</v>
      </c>
      <c r="B135" s="28" t="s">
        <v>183</v>
      </c>
      <c r="C135" s="28" t="s">
        <v>184</v>
      </c>
      <c r="D135" s="52">
        <v>60</v>
      </c>
      <c r="E135" s="52"/>
      <c r="F135" s="52"/>
      <c r="G135" s="52"/>
      <c r="H135" s="52"/>
      <c r="I135" s="52"/>
      <c r="J135" s="28"/>
      <c r="K135" s="28"/>
    </row>
    <row r="136" ht="30.95" hidden="1" customHeight="1" spans="1:11">
      <c r="A136" s="28">
        <v>7</v>
      </c>
      <c r="B136" s="28" t="s">
        <v>185</v>
      </c>
      <c r="C136" s="28" t="s">
        <v>184</v>
      </c>
      <c r="D136" s="52">
        <v>35</v>
      </c>
      <c r="E136" s="52"/>
      <c r="F136" s="52"/>
      <c r="G136" s="52"/>
      <c r="H136" s="52"/>
      <c r="I136" s="52"/>
      <c r="J136" s="28"/>
      <c r="K136" s="28"/>
    </row>
    <row r="137" s="2" customFormat="1" ht="30.95" hidden="1" customHeight="1" spans="1:11">
      <c r="A137" s="19" t="s">
        <v>186</v>
      </c>
      <c r="B137" s="19"/>
      <c r="C137" s="19"/>
      <c r="D137" s="20">
        <f>SUM(D138,D152,D166)</f>
        <v>10568</v>
      </c>
      <c r="E137" s="20">
        <f>SUM(E138,E152,E166)</f>
        <v>0</v>
      </c>
      <c r="F137" s="20">
        <f>SUM(F138,F152,F166)</f>
        <v>0</v>
      </c>
      <c r="G137" s="20">
        <f>SUM(G138,G152,G166)</f>
        <v>0</v>
      </c>
      <c r="H137" s="51"/>
      <c r="I137" s="51"/>
      <c r="J137" s="65"/>
      <c r="K137" s="66"/>
    </row>
    <row r="138" s="2" customFormat="1" ht="30.95" hidden="1" customHeight="1" spans="1:11">
      <c r="A138" s="19" t="s">
        <v>17</v>
      </c>
      <c r="B138" s="19"/>
      <c r="C138" s="19"/>
      <c r="D138" s="20">
        <f>SUM(D139:D151)</f>
        <v>2654</v>
      </c>
      <c r="E138" s="20">
        <f>SUM(E139:E151)</f>
        <v>0</v>
      </c>
      <c r="F138" s="20">
        <f>SUM(F139:F151)</f>
        <v>0</v>
      </c>
      <c r="G138" s="20">
        <f>SUM(G139:G151)</f>
        <v>0</v>
      </c>
      <c r="H138" s="51"/>
      <c r="I138" s="51"/>
      <c r="J138" s="65"/>
      <c r="K138" s="66"/>
    </row>
    <row r="139" s="2" customFormat="1" ht="30.95" hidden="1" customHeight="1" spans="1:11">
      <c r="A139" s="28">
        <v>1</v>
      </c>
      <c r="B139" s="28" t="s">
        <v>187</v>
      </c>
      <c r="C139" s="28" t="s">
        <v>188</v>
      </c>
      <c r="D139" s="52">
        <v>240</v>
      </c>
      <c r="E139" s="53"/>
      <c r="F139" s="53"/>
      <c r="G139" s="53"/>
      <c r="H139" s="53"/>
      <c r="I139" s="53"/>
      <c r="J139" s="67"/>
      <c r="K139" s="28"/>
    </row>
    <row r="140" s="2" customFormat="1" ht="30.95" hidden="1" customHeight="1" spans="1:11">
      <c r="A140" s="28">
        <v>2</v>
      </c>
      <c r="B140" s="28" t="s">
        <v>189</v>
      </c>
      <c r="C140" s="28" t="s">
        <v>188</v>
      </c>
      <c r="D140" s="52">
        <v>70</v>
      </c>
      <c r="E140" s="53"/>
      <c r="F140" s="53"/>
      <c r="G140" s="53"/>
      <c r="H140" s="53"/>
      <c r="I140" s="53"/>
      <c r="J140" s="67"/>
      <c r="K140" s="28"/>
    </row>
    <row r="141" s="2" customFormat="1" ht="30.95" hidden="1" customHeight="1" spans="1:11">
      <c r="A141" s="28">
        <v>3</v>
      </c>
      <c r="B141" s="28" t="s">
        <v>190</v>
      </c>
      <c r="C141" s="28" t="s">
        <v>188</v>
      </c>
      <c r="D141" s="52">
        <v>745</v>
      </c>
      <c r="E141" s="53"/>
      <c r="F141" s="53"/>
      <c r="G141" s="53"/>
      <c r="H141" s="53"/>
      <c r="I141" s="53"/>
      <c r="J141" s="67"/>
      <c r="K141" s="28"/>
    </row>
    <row r="142" s="2" customFormat="1" ht="30.95" hidden="1" customHeight="1" spans="1:11">
      <c r="A142" s="28">
        <v>4</v>
      </c>
      <c r="B142" s="28" t="s">
        <v>191</v>
      </c>
      <c r="C142" s="28" t="s">
        <v>188</v>
      </c>
      <c r="D142" s="52">
        <v>80</v>
      </c>
      <c r="E142" s="53"/>
      <c r="F142" s="53"/>
      <c r="G142" s="53"/>
      <c r="H142" s="53"/>
      <c r="I142" s="53"/>
      <c r="J142" s="67"/>
      <c r="K142" s="28"/>
    </row>
    <row r="143" s="2" customFormat="1" ht="30.95" hidden="1" customHeight="1" spans="1:11">
      <c r="A143" s="28">
        <v>5</v>
      </c>
      <c r="B143" s="28" t="s">
        <v>192</v>
      </c>
      <c r="C143" s="28" t="s">
        <v>188</v>
      </c>
      <c r="D143" s="52">
        <v>32</v>
      </c>
      <c r="E143" s="53"/>
      <c r="F143" s="53"/>
      <c r="G143" s="53"/>
      <c r="H143" s="53"/>
      <c r="I143" s="53"/>
      <c r="J143" s="67"/>
      <c r="K143" s="28"/>
    </row>
    <row r="144" s="2" customFormat="1" ht="30.95" hidden="1" customHeight="1" spans="1:11">
      <c r="A144" s="28">
        <v>6</v>
      </c>
      <c r="B144" s="28" t="s">
        <v>193</v>
      </c>
      <c r="C144" s="28" t="s">
        <v>194</v>
      </c>
      <c r="D144" s="52">
        <v>200</v>
      </c>
      <c r="E144" s="53"/>
      <c r="F144" s="53"/>
      <c r="G144" s="53"/>
      <c r="H144" s="53"/>
      <c r="I144" s="53"/>
      <c r="J144" s="67"/>
      <c r="K144" s="28"/>
    </row>
    <row r="145" s="2" customFormat="1" ht="30.95" hidden="1" customHeight="1" spans="1:11">
      <c r="A145" s="28">
        <v>7</v>
      </c>
      <c r="B145" s="28" t="s">
        <v>195</v>
      </c>
      <c r="C145" s="28" t="s">
        <v>194</v>
      </c>
      <c r="D145" s="52">
        <v>60</v>
      </c>
      <c r="E145" s="52"/>
      <c r="F145" s="52"/>
      <c r="G145" s="52"/>
      <c r="H145" s="52"/>
      <c r="I145" s="52"/>
      <c r="J145" s="28"/>
      <c r="K145" s="28"/>
    </row>
    <row r="146" s="2" customFormat="1" ht="30.95" hidden="1" customHeight="1" spans="1:11">
      <c r="A146" s="28">
        <v>8</v>
      </c>
      <c r="B146" s="28" t="s">
        <v>196</v>
      </c>
      <c r="C146" s="28" t="s">
        <v>194</v>
      </c>
      <c r="D146" s="52">
        <v>90</v>
      </c>
      <c r="E146" s="52"/>
      <c r="F146" s="52"/>
      <c r="G146" s="52"/>
      <c r="H146" s="52"/>
      <c r="I146" s="52"/>
      <c r="J146" s="28"/>
      <c r="K146" s="28"/>
    </row>
    <row r="147" s="2" customFormat="1" ht="39" hidden="1" customHeight="1" spans="1:11">
      <c r="A147" s="28">
        <v>9</v>
      </c>
      <c r="B147" s="28" t="s">
        <v>197</v>
      </c>
      <c r="C147" s="28" t="s">
        <v>194</v>
      </c>
      <c r="D147" s="52">
        <v>26</v>
      </c>
      <c r="E147" s="53"/>
      <c r="F147" s="53"/>
      <c r="G147" s="53"/>
      <c r="H147" s="53"/>
      <c r="I147" s="53"/>
      <c r="J147" s="67"/>
      <c r="K147" s="28" t="s">
        <v>24</v>
      </c>
    </row>
    <row r="148" s="2" customFormat="1" ht="30.95" hidden="1" customHeight="1" spans="1:11">
      <c r="A148" s="28">
        <v>10</v>
      </c>
      <c r="B148" s="28" t="s">
        <v>198</v>
      </c>
      <c r="C148" s="28" t="s">
        <v>194</v>
      </c>
      <c r="D148" s="52">
        <v>48</v>
      </c>
      <c r="E148" s="53"/>
      <c r="F148" s="53"/>
      <c r="G148" s="53"/>
      <c r="H148" s="53"/>
      <c r="I148" s="53"/>
      <c r="J148" s="67"/>
      <c r="K148" s="28"/>
    </row>
    <row r="149" s="2" customFormat="1" ht="30.95" hidden="1" customHeight="1" spans="1:11">
      <c r="A149" s="28">
        <v>11</v>
      </c>
      <c r="B149" s="28" t="s">
        <v>199</v>
      </c>
      <c r="C149" s="28" t="s">
        <v>194</v>
      </c>
      <c r="D149" s="52">
        <v>38</v>
      </c>
      <c r="E149" s="53"/>
      <c r="F149" s="53"/>
      <c r="G149" s="53"/>
      <c r="H149" s="53"/>
      <c r="I149" s="53"/>
      <c r="J149" s="67"/>
      <c r="K149" s="28"/>
    </row>
    <row r="150" s="2" customFormat="1" ht="30.95" hidden="1" customHeight="1" spans="1:11">
      <c r="A150" s="28">
        <v>12</v>
      </c>
      <c r="B150" s="28" t="s">
        <v>200</v>
      </c>
      <c r="C150" s="28" t="s">
        <v>201</v>
      </c>
      <c r="D150" s="52">
        <v>926</v>
      </c>
      <c r="E150" s="53"/>
      <c r="F150" s="53"/>
      <c r="G150" s="53"/>
      <c r="H150" s="53"/>
      <c r="I150" s="53"/>
      <c r="J150" s="67"/>
      <c r="K150" s="28"/>
    </row>
    <row r="151" s="2" customFormat="1" ht="39" hidden="1" customHeight="1" spans="1:11">
      <c r="A151" s="28">
        <v>13</v>
      </c>
      <c r="B151" s="28" t="s">
        <v>202</v>
      </c>
      <c r="C151" s="28" t="s">
        <v>194</v>
      </c>
      <c r="D151" s="52">
        <v>99</v>
      </c>
      <c r="E151" s="53"/>
      <c r="F151" s="53"/>
      <c r="G151" s="53"/>
      <c r="H151" s="53"/>
      <c r="I151" s="53"/>
      <c r="J151" s="67"/>
      <c r="K151" s="28" t="s">
        <v>24</v>
      </c>
    </row>
    <row r="152" s="2" customFormat="1" ht="30.95" hidden="1" customHeight="1" spans="1:11">
      <c r="A152" s="109" t="s">
        <v>203</v>
      </c>
      <c r="B152" s="110" t="s">
        <v>203</v>
      </c>
      <c r="C152" s="111"/>
      <c r="D152" s="20">
        <f>SUM(D153:D165)</f>
        <v>2560</v>
      </c>
      <c r="E152" s="53"/>
      <c r="F152" s="53"/>
      <c r="G152" s="53"/>
      <c r="H152" s="53"/>
      <c r="I152" s="53"/>
      <c r="J152" s="67"/>
      <c r="K152" s="28"/>
    </row>
    <row r="153" s="2" customFormat="1" ht="30.95" hidden="1" customHeight="1" spans="1:11">
      <c r="A153" s="28">
        <v>15</v>
      </c>
      <c r="B153" s="28" t="s">
        <v>204</v>
      </c>
      <c r="C153" s="28" t="s">
        <v>205</v>
      </c>
      <c r="D153" s="52">
        <v>83</v>
      </c>
      <c r="E153" s="53"/>
      <c r="F153" s="53"/>
      <c r="G153" s="53"/>
      <c r="H153" s="53"/>
      <c r="I153" s="53"/>
      <c r="J153" s="67"/>
      <c r="K153" s="28"/>
    </row>
    <row r="154" s="2" customFormat="1" ht="37.5" hidden="1" customHeight="1" spans="1:11">
      <c r="A154" s="28">
        <v>16</v>
      </c>
      <c r="B154" s="28" t="s">
        <v>206</v>
      </c>
      <c r="C154" s="28" t="s">
        <v>205</v>
      </c>
      <c r="D154" s="52">
        <v>183</v>
      </c>
      <c r="E154" s="53"/>
      <c r="F154" s="53"/>
      <c r="G154" s="53"/>
      <c r="H154" s="53"/>
      <c r="I154" s="53"/>
      <c r="J154" s="67"/>
      <c r="K154" s="28" t="s">
        <v>24</v>
      </c>
    </row>
    <row r="155" s="2" customFormat="1" ht="30.95" hidden="1" customHeight="1" spans="1:11">
      <c r="A155" s="28">
        <v>17</v>
      </c>
      <c r="B155" s="28" t="s">
        <v>207</v>
      </c>
      <c r="C155" s="28" t="s">
        <v>205</v>
      </c>
      <c r="D155" s="52">
        <v>267</v>
      </c>
      <c r="E155" s="53"/>
      <c r="F155" s="53"/>
      <c r="G155" s="53"/>
      <c r="H155" s="53"/>
      <c r="I155" s="53"/>
      <c r="J155" s="67"/>
      <c r="K155" s="28"/>
    </row>
    <row r="156" s="2" customFormat="1" ht="30.95" hidden="1" customHeight="1" spans="1:11">
      <c r="A156" s="28">
        <v>18</v>
      </c>
      <c r="B156" s="28" t="s">
        <v>208</v>
      </c>
      <c r="C156" s="28" t="s">
        <v>205</v>
      </c>
      <c r="D156" s="52">
        <v>80</v>
      </c>
      <c r="E156" s="53"/>
      <c r="F156" s="53"/>
      <c r="G156" s="53"/>
      <c r="H156" s="53"/>
      <c r="I156" s="53"/>
      <c r="J156" s="67"/>
      <c r="K156" s="28"/>
    </row>
    <row r="157" s="2" customFormat="1" ht="36.75" hidden="1" customHeight="1" spans="1:11">
      <c r="A157" s="28">
        <v>19</v>
      </c>
      <c r="B157" s="28" t="s">
        <v>209</v>
      </c>
      <c r="C157" s="28" t="s">
        <v>205</v>
      </c>
      <c r="D157" s="52">
        <v>100</v>
      </c>
      <c r="E157" s="53"/>
      <c r="F157" s="53"/>
      <c r="G157" s="53"/>
      <c r="H157" s="53"/>
      <c r="I157" s="53"/>
      <c r="J157" s="67"/>
      <c r="K157" s="28" t="s">
        <v>24</v>
      </c>
    </row>
    <row r="158" s="2" customFormat="1" ht="37.5" hidden="1" customHeight="1" spans="1:11">
      <c r="A158" s="28">
        <v>20</v>
      </c>
      <c r="B158" s="28" t="s">
        <v>210</v>
      </c>
      <c r="C158" s="28" t="s">
        <v>205</v>
      </c>
      <c r="D158" s="52">
        <v>63</v>
      </c>
      <c r="E158" s="53"/>
      <c r="F158" s="53"/>
      <c r="G158" s="53"/>
      <c r="H158" s="53"/>
      <c r="I158" s="53"/>
      <c r="J158" s="67"/>
      <c r="K158" s="28" t="s">
        <v>24</v>
      </c>
    </row>
    <row r="159" s="2" customFormat="1" ht="39" hidden="1" customHeight="1" spans="1:11">
      <c r="A159" s="28">
        <v>21</v>
      </c>
      <c r="B159" s="28" t="s">
        <v>211</v>
      </c>
      <c r="C159" s="28" t="s">
        <v>205</v>
      </c>
      <c r="D159" s="52">
        <v>72</v>
      </c>
      <c r="E159" s="53"/>
      <c r="F159" s="53"/>
      <c r="G159" s="53"/>
      <c r="H159" s="53"/>
      <c r="I159" s="53"/>
      <c r="J159" s="67"/>
      <c r="K159" s="28" t="s">
        <v>24</v>
      </c>
    </row>
    <row r="160" s="2" customFormat="1" ht="30.95" hidden="1" customHeight="1" spans="1:11">
      <c r="A160" s="28">
        <v>22</v>
      </c>
      <c r="B160" s="28" t="s">
        <v>212</v>
      </c>
      <c r="C160" s="28" t="s">
        <v>205</v>
      </c>
      <c r="D160" s="52">
        <v>33</v>
      </c>
      <c r="E160" s="53"/>
      <c r="F160" s="53"/>
      <c r="G160" s="53"/>
      <c r="H160" s="53"/>
      <c r="I160" s="53"/>
      <c r="J160" s="67"/>
      <c r="K160" s="28"/>
    </row>
    <row r="161" s="2" customFormat="1" ht="30.95" hidden="1" customHeight="1" spans="1:11">
      <c r="A161" s="28">
        <v>23</v>
      </c>
      <c r="B161" s="28" t="s">
        <v>213</v>
      </c>
      <c r="C161" s="28" t="s">
        <v>205</v>
      </c>
      <c r="D161" s="52">
        <v>200</v>
      </c>
      <c r="E161" s="53"/>
      <c r="F161" s="53"/>
      <c r="G161" s="53"/>
      <c r="H161" s="53"/>
      <c r="I161" s="53"/>
      <c r="J161" s="67"/>
      <c r="K161" s="28"/>
    </row>
    <row r="162" s="2" customFormat="1" ht="30.95" hidden="1" customHeight="1" spans="1:11">
      <c r="A162" s="28">
        <v>24</v>
      </c>
      <c r="B162" s="28" t="s">
        <v>214</v>
      </c>
      <c r="C162" s="28" t="s">
        <v>205</v>
      </c>
      <c r="D162" s="52">
        <v>250</v>
      </c>
      <c r="E162" s="53"/>
      <c r="F162" s="53"/>
      <c r="G162" s="53"/>
      <c r="H162" s="53"/>
      <c r="I162" s="53"/>
      <c r="J162" s="67"/>
      <c r="K162" s="28"/>
    </row>
    <row r="163" s="2" customFormat="1" ht="30.95" hidden="1" customHeight="1" spans="1:11">
      <c r="A163" s="28">
        <v>25</v>
      </c>
      <c r="B163" s="28" t="s">
        <v>215</v>
      </c>
      <c r="C163" s="28" t="s">
        <v>205</v>
      </c>
      <c r="D163" s="52">
        <v>650</v>
      </c>
      <c r="E163" s="53"/>
      <c r="F163" s="53"/>
      <c r="G163" s="53"/>
      <c r="H163" s="53"/>
      <c r="I163" s="53"/>
      <c r="J163" s="67"/>
      <c r="K163" s="28"/>
    </row>
    <row r="164" s="2" customFormat="1" ht="30.95" hidden="1" customHeight="1" spans="1:11">
      <c r="A164" s="28">
        <v>26</v>
      </c>
      <c r="B164" s="28" t="s">
        <v>216</v>
      </c>
      <c r="C164" s="28" t="s">
        <v>205</v>
      </c>
      <c r="D164" s="52">
        <v>536</v>
      </c>
      <c r="E164" s="53"/>
      <c r="F164" s="53"/>
      <c r="G164" s="53"/>
      <c r="H164" s="53"/>
      <c r="I164" s="53"/>
      <c r="J164" s="67"/>
      <c r="K164" s="28"/>
    </row>
    <row r="165" s="2" customFormat="1" ht="30.95" hidden="1" customHeight="1" spans="1:11">
      <c r="A165" s="28">
        <v>27</v>
      </c>
      <c r="B165" s="28" t="s">
        <v>217</v>
      </c>
      <c r="C165" s="28" t="s">
        <v>205</v>
      </c>
      <c r="D165" s="52">
        <v>43</v>
      </c>
      <c r="E165" s="53"/>
      <c r="F165" s="53"/>
      <c r="G165" s="53"/>
      <c r="H165" s="53"/>
      <c r="I165" s="53"/>
      <c r="J165" s="67"/>
      <c r="K165" s="28"/>
    </row>
    <row r="166" s="2" customFormat="1" ht="30.95" hidden="1" customHeight="1" spans="1:11">
      <c r="A166" s="109" t="s">
        <v>218</v>
      </c>
      <c r="B166" s="110"/>
      <c r="C166" s="111"/>
      <c r="D166" s="20">
        <f>SUM(D167:D174)</f>
        <v>5354</v>
      </c>
      <c r="E166" s="20">
        <f>SUM(E167:E174)</f>
        <v>0</v>
      </c>
      <c r="F166" s="20">
        <f>SUM(F167:F174)</f>
        <v>0</v>
      </c>
      <c r="G166" s="20">
        <f>SUM(G167:G174)</f>
        <v>0</v>
      </c>
      <c r="H166" s="51"/>
      <c r="I166" s="51"/>
      <c r="J166" s="119"/>
      <c r="K166" s="107"/>
    </row>
    <row r="167" s="2" customFormat="1" ht="30.95" hidden="1" customHeight="1" spans="1:11">
      <c r="A167" s="28">
        <v>39</v>
      </c>
      <c r="B167" s="28" t="s">
        <v>219</v>
      </c>
      <c r="C167" s="28" t="s">
        <v>220</v>
      </c>
      <c r="D167" s="52">
        <v>915</v>
      </c>
      <c r="E167" s="52"/>
      <c r="F167" s="52"/>
      <c r="G167" s="52"/>
      <c r="H167" s="53"/>
      <c r="I167" s="53"/>
      <c r="J167" s="67"/>
      <c r="K167" s="28"/>
    </row>
    <row r="168" s="2" customFormat="1" ht="30.95" hidden="1" customHeight="1" spans="1:11">
      <c r="A168" s="28">
        <v>40</v>
      </c>
      <c r="B168" s="28" t="s">
        <v>221</v>
      </c>
      <c r="C168" s="28" t="s">
        <v>220</v>
      </c>
      <c r="D168" s="52">
        <v>960</v>
      </c>
      <c r="E168" s="52"/>
      <c r="F168" s="52"/>
      <c r="G168" s="52"/>
      <c r="H168" s="53"/>
      <c r="I168" s="53"/>
      <c r="J168" s="67"/>
      <c r="K168" s="28"/>
    </row>
    <row r="169" s="2" customFormat="1" ht="30.95" hidden="1" customHeight="1" spans="1:11">
      <c r="A169" s="28">
        <v>41</v>
      </c>
      <c r="B169" s="28" t="s">
        <v>222</v>
      </c>
      <c r="C169" s="28" t="s">
        <v>220</v>
      </c>
      <c r="D169" s="52">
        <v>1188</v>
      </c>
      <c r="E169" s="52"/>
      <c r="F169" s="52"/>
      <c r="G169" s="52"/>
      <c r="H169" s="53"/>
      <c r="I169" s="53"/>
      <c r="J169" s="67"/>
      <c r="K169" s="28"/>
    </row>
    <row r="170" s="2" customFormat="1" ht="30.95" hidden="1" customHeight="1" spans="1:11">
      <c r="A170" s="28">
        <v>42</v>
      </c>
      <c r="B170" s="28" t="s">
        <v>223</v>
      </c>
      <c r="C170" s="28" t="s">
        <v>220</v>
      </c>
      <c r="D170" s="52">
        <v>820</v>
      </c>
      <c r="E170" s="52"/>
      <c r="F170" s="52"/>
      <c r="G170" s="52"/>
      <c r="H170" s="53"/>
      <c r="I170" s="53"/>
      <c r="J170" s="67"/>
      <c r="K170" s="28"/>
    </row>
    <row r="171" s="2" customFormat="1" ht="30.95" hidden="1" customHeight="1" spans="1:11">
      <c r="A171" s="28">
        <v>43</v>
      </c>
      <c r="B171" s="28" t="s">
        <v>224</v>
      </c>
      <c r="C171" s="28" t="s">
        <v>220</v>
      </c>
      <c r="D171" s="52">
        <v>1218</v>
      </c>
      <c r="E171" s="52"/>
      <c r="F171" s="52"/>
      <c r="G171" s="52"/>
      <c r="H171" s="53"/>
      <c r="I171" s="53"/>
      <c r="J171" s="67"/>
      <c r="K171" s="28"/>
    </row>
    <row r="172" s="2" customFormat="1" ht="30.95" hidden="1" customHeight="1" spans="1:11">
      <c r="A172" s="28">
        <v>44</v>
      </c>
      <c r="B172" s="28" t="s">
        <v>225</v>
      </c>
      <c r="C172" s="28" t="s">
        <v>220</v>
      </c>
      <c r="D172" s="52">
        <v>68</v>
      </c>
      <c r="E172" s="52"/>
      <c r="F172" s="52"/>
      <c r="G172" s="52"/>
      <c r="H172" s="53"/>
      <c r="I172" s="53"/>
      <c r="J172" s="67"/>
      <c r="K172" s="28"/>
    </row>
    <row r="173" s="2" customFormat="1" ht="30.95" hidden="1" customHeight="1" spans="1:11">
      <c r="A173" s="28">
        <v>45</v>
      </c>
      <c r="B173" s="28" t="s">
        <v>226</v>
      </c>
      <c r="C173" s="28" t="s">
        <v>220</v>
      </c>
      <c r="D173" s="52">
        <v>96</v>
      </c>
      <c r="E173" s="52"/>
      <c r="F173" s="52"/>
      <c r="G173" s="52"/>
      <c r="H173" s="53"/>
      <c r="I173" s="53"/>
      <c r="J173" s="67"/>
      <c r="K173" s="28"/>
    </row>
    <row r="174" s="2" customFormat="1" ht="30.95" hidden="1" customHeight="1" spans="1:11">
      <c r="A174" s="28">
        <v>46</v>
      </c>
      <c r="B174" s="28" t="s">
        <v>227</v>
      </c>
      <c r="C174" s="28" t="s">
        <v>220</v>
      </c>
      <c r="D174" s="52">
        <v>89</v>
      </c>
      <c r="E174" s="52"/>
      <c r="F174" s="52"/>
      <c r="G174" s="52"/>
      <c r="H174" s="53"/>
      <c r="I174" s="53"/>
      <c r="J174" s="67"/>
      <c r="K174" s="28"/>
    </row>
    <row r="175" s="3" customFormat="1" ht="30.95" hidden="1" customHeight="1" spans="1:11">
      <c r="A175" s="19" t="s">
        <v>228</v>
      </c>
      <c r="B175" s="19"/>
      <c r="C175" s="19"/>
      <c r="D175" s="20">
        <f>SUM(D176,D179,D184)</f>
        <v>2848</v>
      </c>
      <c r="E175" s="20">
        <f>SUM(E176,E179,E184)</f>
        <v>0</v>
      </c>
      <c r="F175" s="20">
        <f>SUM(F176,F179,F184)</f>
        <v>0</v>
      </c>
      <c r="G175" s="20">
        <f>SUM(G176,G179,G184)</f>
        <v>0</v>
      </c>
      <c r="H175" s="51"/>
      <c r="I175" s="51"/>
      <c r="J175" s="65"/>
      <c r="K175" s="68"/>
    </row>
    <row r="176" s="3" customFormat="1" ht="30.95" hidden="1" customHeight="1" spans="1:11">
      <c r="A176" s="19" t="s">
        <v>17</v>
      </c>
      <c r="B176" s="19"/>
      <c r="C176" s="19"/>
      <c r="D176" s="20">
        <f>SUM(D177:D178)</f>
        <v>1506</v>
      </c>
      <c r="E176" s="20">
        <f>SUM(E177:E178)</f>
        <v>0</v>
      </c>
      <c r="F176" s="20">
        <f>SUM(F177:F178)</f>
        <v>0</v>
      </c>
      <c r="G176" s="20">
        <f>SUM(G177:G178)</f>
        <v>0</v>
      </c>
      <c r="H176" s="51"/>
      <c r="I176" s="51"/>
      <c r="J176" s="65"/>
      <c r="K176" s="68"/>
    </row>
    <row r="177" s="3" customFormat="1" ht="37.5" hidden="1" customHeight="1" spans="1:11">
      <c r="A177" s="28">
        <v>1</v>
      </c>
      <c r="B177" s="28" t="s">
        <v>229</v>
      </c>
      <c r="C177" s="28" t="s">
        <v>112</v>
      </c>
      <c r="D177" s="52">
        <v>506</v>
      </c>
      <c r="E177" s="52"/>
      <c r="F177" s="52"/>
      <c r="G177" s="52"/>
      <c r="H177" s="52"/>
      <c r="I177" s="52"/>
      <c r="J177" s="28"/>
      <c r="K177" s="28" t="s">
        <v>24</v>
      </c>
    </row>
    <row r="178" s="3" customFormat="1" ht="38.25" hidden="1" customHeight="1" spans="1:11">
      <c r="A178" s="28">
        <v>2</v>
      </c>
      <c r="B178" s="28" t="s">
        <v>230</v>
      </c>
      <c r="C178" s="28" t="s">
        <v>231</v>
      </c>
      <c r="D178" s="52">
        <v>1000</v>
      </c>
      <c r="E178" s="52"/>
      <c r="F178" s="52"/>
      <c r="G178" s="52"/>
      <c r="H178" s="52"/>
      <c r="I178" s="52"/>
      <c r="J178" s="28"/>
      <c r="K178" s="28" t="s">
        <v>24</v>
      </c>
    </row>
    <row r="179" s="3" customFormat="1" ht="30.95" hidden="1" customHeight="1" spans="1:11">
      <c r="A179" s="19" t="s">
        <v>232</v>
      </c>
      <c r="B179" s="19"/>
      <c r="C179" s="19"/>
      <c r="D179" s="20">
        <f>SUM(D180:D183)</f>
        <v>494</v>
      </c>
      <c r="E179" s="20">
        <f>SUM(E180:E183)</f>
        <v>0</v>
      </c>
      <c r="F179" s="20">
        <f>SUM(F180:F183)</f>
        <v>0</v>
      </c>
      <c r="G179" s="20">
        <f>SUM(G180:G183)</f>
        <v>0</v>
      </c>
      <c r="H179" s="52"/>
      <c r="I179" s="52"/>
      <c r="J179" s="28"/>
      <c r="K179" s="28"/>
    </row>
    <row r="180" s="3" customFormat="1" ht="37.5" hidden="1" customHeight="1" spans="1:11">
      <c r="A180" s="28">
        <v>3</v>
      </c>
      <c r="B180" s="28" t="s">
        <v>233</v>
      </c>
      <c r="C180" s="28" t="s">
        <v>234</v>
      </c>
      <c r="D180" s="52">
        <v>217</v>
      </c>
      <c r="E180" s="52"/>
      <c r="F180" s="52"/>
      <c r="G180" s="52"/>
      <c r="H180" s="52"/>
      <c r="I180" s="52"/>
      <c r="J180" s="28"/>
      <c r="K180" s="28" t="s">
        <v>24</v>
      </c>
    </row>
    <row r="181" s="3" customFormat="1" ht="36.75" hidden="1" customHeight="1" spans="1:11">
      <c r="A181" s="28">
        <v>4</v>
      </c>
      <c r="B181" s="28" t="s">
        <v>235</v>
      </c>
      <c r="C181" s="28" t="s">
        <v>234</v>
      </c>
      <c r="D181" s="52">
        <v>103</v>
      </c>
      <c r="E181" s="52"/>
      <c r="F181" s="52"/>
      <c r="G181" s="52"/>
      <c r="H181" s="52"/>
      <c r="I181" s="52"/>
      <c r="J181" s="28"/>
      <c r="K181" s="28" t="s">
        <v>24</v>
      </c>
    </row>
    <row r="182" s="3" customFormat="1" ht="36" hidden="1" customHeight="1" spans="1:11">
      <c r="A182" s="28">
        <v>5</v>
      </c>
      <c r="B182" s="112" t="s">
        <v>236</v>
      </c>
      <c r="C182" s="112" t="s">
        <v>234</v>
      </c>
      <c r="D182" s="113">
        <v>120</v>
      </c>
      <c r="E182" s="114"/>
      <c r="F182" s="113"/>
      <c r="G182" s="114"/>
      <c r="H182" s="114"/>
      <c r="I182" s="114"/>
      <c r="J182" s="120"/>
      <c r="K182" s="28" t="s">
        <v>24</v>
      </c>
    </row>
    <row r="183" s="3" customFormat="1" ht="38.25" hidden="1" customHeight="1" spans="1:11">
      <c r="A183" s="28">
        <v>6</v>
      </c>
      <c r="B183" s="112" t="s">
        <v>237</v>
      </c>
      <c r="C183" s="112" t="s">
        <v>234</v>
      </c>
      <c r="D183" s="113">
        <v>54</v>
      </c>
      <c r="E183" s="114"/>
      <c r="F183" s="113"/>
      <c r="G183" s="114"/>
      <c r="H183" s="114"/>
      <c r="I183" s="114"/>
      <c r="J183" s="120"/>
      <c r="K183" s="28" t="s">
        <v>24</v>
      </c>
    </row>
    <row r="184" s="3" customFormat="1" ht="30.95" hidden="1" customHeight="1" spans="1:11">
      <c r="A184" s="19" t="s">
        <v>238</v>
      </c>
      <c r="B184" s="19"/>
      <c r="C184" s="19"/>
      <c r="D184" s="20">
        <f>SUM(D185:D187)</f>
        <v>848</v>
      </c>
      <c r="E184" s="20">
        <f>SUM(E185:E187)</f>
        <v>0</v>
      </c>
      <c r="F184" s="20">
        <f>SUM(F185:F187)</f>
        <v>0</v>
      </c>
      <c r="G184" s="20">
        <f>SUM(G185:G187)</f>
        <v>0</v>
      </c>
      <c r="H184" s="51"/>
      <c r="I184" s="51"/>
      <c r="J184" s="65"/>
      <c r="K184" s="28"/>
    </row>
    <row r="185" s="3" customFormat="1" ht="30.95" hidden="1" customHeight="1" spans="1:11">
      <c r="A185" s="28">
        <v>7</v>
      </c>
      <c r="B185" s="28" t="s">
        <v>239</v>
      </c>
      <c r="C185" s="28" t="s">
        <v>240</v>
      </c>
      <c r="D185" s="52">
        <v>648</v>
      </c>
      <c r="E185" s="20"/>
      <c r="F185" s="20"/>
      <c r="G185" s="20"/>
      <c r="H185" s="51"/>
      <c r="I185" s="51"/>
      <c r="J185" s="65"/>
      <c r="K185" s="28"/>
    </row>
    <row r="186" s="3" customFormat="1" ht="30.95" hidden="1" customHeight="1" spans="1:11">
      <c r="A186" s="28">
        <v>8</v>
      </c>
      <c r="B186" s="28" t="s">
        <v>241</v>
      </c>
      <c r="C186" s="28" t="s">
        <v>240</v>
      </c>
      <c r="D186" s="52">
        <v>100</v>
      </c>
      <c r="E186" s="20"/>
      <c r="F186" s="20"/>
      <c r="G186" s="20"/>
      <c r="H186" s="51"/>
      <c r="I186" s="51"/>
      <c r="J186" s="65"/>
      <c r="K186" s="28"/>
    </row>
    <row r="187" s="3" customFormat="1" ht="30.95" hidden="1" customHeight="1" spans="1:11">
      <c r="A187" s="28">
        <v>9</v>
      </c>
      <c r="B187" s="28" t="s">
        <v>242</v>
      </c>
      <c r="C187" s="28" t="s">
        <v>240</v>
      </c>
      <c r="D187" s="52">
        <v>100</v>
      </c>
      <c r="E187" s="52"/>
      <c r="F187" s="52"/>
      <c r="G187" s="52"/>
      <c r="H187" s="52"/>
      <c r="I187" s="52"/>
      <c r="J187" s="28"/>
      <c r="K187" s="28"/>
    </row>
    <row r="188" s="2" customFormat="1" ht="35.1" customHeight="1" spans="1:11">
      <c r="A188" s="21" t="s">
        <v>243</v>
      </c>
      <c r="B188" s="21"/>
      <c r="C188" s="21"/>
      <c r="D188" s="22">
        <f>SUM(D189,D195,D197,D199,D204,D208)</f>
        <v>6178</v>
      </c>
      <c r="E188" s="22">
        <f>SUM(E189,E195,E197,E199,E204,E208)</f>
        <v>617800</v>
      </c>
      <c r="F188" s="22">
        <f>SUM(F189,F195,F197,F199,F204,F208)</f>
        <v>6178</v>
      </c>
      <c r="G188" s="22">
        <f>SUM(G189,G195,G197,G199,G204,G208)</f>
        <v>617800</v>
      </c>
      <c r="H188" s="115"/>
      <c r="I188" s="115"/>
      <c r="J188" s="121"/>
      <c r="K188" s="122"/>
    </row>
    <row r="189" s="2" customFormat="1" ht="35.1" customHeight="1" spans="1:11">
      <c r="A189" s="21" t="s">
        <v>17</v>
      </c>
      <c r="B189" s="21"/>
      <c r="C189" s="21"/>
      <c r="D189" s="22">
        <f>SUM(D190:D194)</f>
        <v>1009</v>
      </c>
      <c r="E189" s="22">
        <f>SUM(E190:E194)</f>
        <v>100900</v>
      </c>
      <c r="F189" s="22">
        <f>SUM(F190:F194)</f>
        <v>1009</v>
      </c>
      <c r="G189" s="22">
        <f>SUM(G190:G194)</f>
        <v>100900</v>
      </c>
      <c r="H189" s="115"/>
      <c r="I189" s="115"/>
      <c r="J189" s="121"/>
      <c r="K189" s="122"/>
    </row>
    <row r="190" s="2" customFormat="1" ht="35.1" customHeight="1" spans="1:11">
      <c r="A190" s="116">
        <v>1</v>
      </c>
      <c r="B190" s="116" t="s">
        <v>244</v>
      </c>
      <c r="C190" s="116" t="s">
        <v>245</v>
      </c>
      <c r="D190" s="117">
        <v>132</v>
      </c>
      <c r="E190" s="117">
        <f t="shared" ref="E190:E198" si="1">D190*100</f>
        <v>13200</v>
      </c>
      <c r="F190" s="117">
        <v>132</v>
      </c>
      <c r="G190" s="117">
        <f t="shared" ref="G190:G198" si="2">F190*100</f>
        <v>13200</v>
      </c>
      <c r="H190" s="118"/>
      <c r="I190" s="118"/>
      <c r="J190" s="123"/>
      <c r="K190" s="116" t="s">
        <v>24</v>
      </c>
    </row>
    <row r="191" s="2" customFormat="1" ht="35.1" customHeight="1" spans="1:11">
      <c r="A191" s="116">
        <v>2</v>
      </c>
      <c r="B191" s="116" t="s">
        <v>246</v>
      </c>
      <c r="C191" s="116" t="s">
        <v>245</v>
      </c>
      <c r="D191" s="117">
        <v>76</v>
      </c>
      <c r="E191" s="117">
        <f t="shared" si="1"/>
        <v>7600</v>
      </c>
      <c r="F191" s="117">
        <v>76</v>
      </c>
      <c r="G191" s="117">
        <f t="shared" si="2"/>
        <v>7600</v>
      </c>
      <c r="H191" s="118"/>
      <c r="I191" s="118"/>
      <c r="J191" s="123"/>
      <c r="K191" s="116"/>
    </row>
    <row r="192" s="2" customFormat="1" ht="35.1" customHeight="1" spans="1:11">
      <c r="A192" s="116">
        <v>3</v>
      </c>
      <c r="B192" s="116" t="s">
        <v>247</v>
      </c>
      <c r="C192" s="116" t="s">
        <v>248</v>
      </c>
      <c r="D192" s="116">
        <v>274</v>
      </c>
      <c r="E192" s="117">
        <f t="shared" si="1"/>
        <v>27400</v>
      </c>
      <c r="F192" s="116">
        <v>274</v>
      </c>
      <c r="G192" s="117">
        <f t="shared" si="2"/>
        <v>27400</v>
      </c>
      <c r="H192" s="118"/>
      <c r="I192" s="118"/>
      <c r="J192" s="123"/>
      <c r="K192" s="116" t="s">
        <v>24</v>
      </c>
    </row>
    <row r="193" s="2" customFormat="1" ht="35.1" customHeight="1" spans="1:11">
      <c r="A193" s="116">
        <v>4</v>
      </c>
      <c r="B193" s="116" t="s">
        <v>249</v>
      </c>
      <c r="C193" s="116" t="s">
        <v>248</v>
      </c>
      <c r="D193" s="116">
        <v>450</v>
      </c>
      <c r="E193" s="117">
        <f t="shared" si="1"/>
        <v>45000</v>
      </c>
      <c r="F193" s="116">
        <v>450</v>
      </c>
      <c r="G193" s="117">
        <f t="shared" si="2"/>
        <v>45000</v>
      </c>
      <c r="H193" s="118"/>
      <c r="I193" s="118"/>
      <c r="J193" s="123"/>
      <c r="K193" s="116"/>
    </row>
    <row r="194" s="2" customFormat="1" ht="35.1" customHeight="1" spans="1:11">
      <c r="A194" s="116">
        <v>5</v>
      </c>
      <c r="B194" s="116" t="s">
        <v>250</v>
      </c>
      <c r="C194" s="116" t="s">
        <v>248</v>
      </c>
      <c r="D194" s="116">
        <v>77</v>
      </c>
      <c r="E194" s="117">
        <f t="shared" si="1"/>
        <v>7700</v>
      </c>
      <c r="F194" s="116">
        <v>77</v>
      </c>
      <c r="G194" s="117">
        <f t="shared" si="2"/>
        <v>7700</v>
      </c>
      <c r="H194" s="118"/>
      <c r="I194" s="118"/>
      <c r="J194" s="123"/>
      <c r="K194" s="116"/>
    </row>
    <row r="195" s="4" customFormat="1" ht="35.1" customHeight="1" spans="1:11">
      <c r="A195" s="21" t="s">
        <v>251</v>
      </c>
      <c r="B195" s="21"/>
      <c r="C195" s="21"/>
      <c r="D195" s="22">
        <f>D196</f>
        <v>480</v>
      </c>
      <c r="E195" s="22">
        <f t="shared" si="1"/>
        <v>48000</v>
      </c>
      <c r="F195" s="22">
        <f>F196</f>
        <v>480</v>
      </c>
      <c r="G195" s="22">
        <f t="shared" si="2"/>
        <v>48000</v>
      </c>
      <c r="H195" s="115"/>
      <c r="I195" s="115"/>
      <c r="J195" s="131"/>
      <c r="K195" s="132"/>
    </row>
    <row r="196" s="2" customFormat="1" ht="35.1" customHeight="1" spans="1:11">
      <c r="A196" s="116">
        <v>6</v>
      </c>
      <c r="B196" s="116" t="s">
        <v>252</v>
      </c>
      <c r="C196" s="116" t="s">
        <v>253</v>
      </c>
      <c r="D196" s="117">
        <v>480</v>
      </c>
      <c r="E196" s="117">
        <f t="shared" si="1"/>
        <v>48000</v>
      </c>
      <c r="F196" s="117">
        <v>480</v>
      </c>
      <c r="G196" s="117">
        <f t="shared" si="2"/>
        <v>48000</v>
      </c>
      <c r="H196" s="118"/>
      <c r="I196" s="118"/>
      <c r="J196" s="123"/>
      <c r="K196" s="116" t="s">
        <v>254</v>
      </c>
    </row>
    <row r="197" s="4" customFormat="1" ht="35.1" customHeight="1" spans="1:11">
      <c r="A197" s="21" t="s">
        <v>255</v>
      </c>
      <c r="B197" s="21"/>
      <c r="C197" s="21"/>
      <c r="D197" s="22">
        <f>SUM(D198:D198)</f>
        <v>1867</v>
      </c>
      <c r="E197" s="22">
        <f t="shared" si="1"/>
        <v>186700</v>
      </c>
      <c r="F197" s="22">
        <f>SUM(F198:F198)</f>
        <v>1867</v>
      </c>
      <c r="G197" s="22">
        <f t="shared" si="2"/>
        <v>186700</v>
      </c>
      <c r="H197" s="22"/>
      <c r="I197" s="115"/>
      <c r="J197" s="121"/>
      <c r="K197" s="133"/>
    </row>
    <row r="198" s="2" customFormat="1" ht="35.1" customHeight="1" spans="1:11">
      <c r="A198" s="116">
        <v>7</v>
      </c>
      <c r="B198" s="116" t="s">
        <v>256</v>
      </c>
      <c r="C198" s="116" t="s">
        <v>257</v>
      </c>
      <c r="D198" s="117">
        <v>1867</v>
      </c>
      <c r="E198" s="117">
        <f t="shared" si="1"/>
        <v>186700</v>
      </c>
      <c r="F198" s="117">
        <v>1867</v>
      </c>
      <c r="G198" s="117">
        <f t="shared" si="2"/>
        <v>186700</v>
      </c>
      <c r="H198" s="118"/>
      <c r="I198" s="118"/>
      <c r="J198" s="123"/>
      <c r="K198" s="116" t="s">
        <v>258</v>
      </c>
    </row>
    <row r="199" s="4" customFormat="1" ht="35.1" customHeight="1" spans="1:11">
      <c r="A199" s="124" t="s">
        <v>259</v>
      </c>
      <c r="B199" s="125"/>
      <c r="C199" s="126"/>
      <c r="D199" s="22">
        <f>SUM(D200:D203)</f>
        <v>128</v>
      </c>
      <c r="E199" s="22">
        <f t="shared" ref="E199:E209" si="3">D199*100</f>
        <v>12800</v>
      </c>
      <c r="F199" s="22">
        <f>SUM(F200:F203)</f>
        <v>128</v>
      </c>
      <c r="G199" s="22">
        <f t="shared" ref="G199:G209" si="4">F199*100</f>
        <v>12800</v>
      </c>
      <c r="H199" s="115"/>
      <c r="I199" s="115"/>
      <c r="J199" s="121"/>
      <c r="K199" s="133"/>
    </row>
    <row r="200" s="2" customFormat="1" ht="35.1" customHeight="1" spans="1:16">
      <c r="A200" s="116">
        <v>8</v>
      </c>
      <c r="B200" s="116" t="s">
        <v>260</v>
      </c>
      <c r="C200" s="116" t="s">
        <v>261</v>
      </c>
      <c r="D200" s="117">
        <v>36</v>
      </c>
      <c r="E200" s="117">
        <f t="shared" si="3"/>
        <v>3600</v>
      </c>
      <c r="F200" s="117">
        <v>36</v>
      </c>
      <c r="G200" s="117">
        <f t="shared" si="4"/>
        <v>3600</v>
      </c>
      <c r="H200" s="118"/>
      <c r="I200" s="118"/>
      <c r="J200" s="123"/>
      <c r="K200" s="116"/>
      <c r="P200" s="2">
        <f>4984+132+884+274</f>
        <v>6274</v>
      </c>
    </row>
    <row r="201" s="2" customFormat="1" ht="35.1" customHeight="1" spans="1:16">
      <c r="A201" s="116">
        <v>9</v>
      </c>
      <c r="B201" s="116" t="s">
        <v>262</v>
      </c>
      <c r="C201" s="116" t="s">
        <v>261</v>
      </c>
      <c r="D201" s="117">
        <v>32</v>
      </c>
      <c r="E201" s="117">
        <f t="shared" si="3"/>
        <v>3200</v>
      </c>
      <c r="F201" s="117">
        <v>32</v>
      </c>
      <c r="G201" s="117">
        <f t="shared" si="4"/>
        <v>3200</v>
      </c>
      <c r="H201" s="118"/>
      <c r="I201" s="118"/>
      <c r="J201" s="123"/>
      <c r="K201" s="116"/>
      <c r="P201" s="2">
        <v>6178</v>
      </c>
    </row>
    <row r="202" s="2" customFormat="1" ht="35.1" customHeight="1" spans="1:16">
      <c r="A202" s="116">
        <v>10</v>
      </c>
      <c r="B202" s="116" t="s">
        <v>263</v>
      </c>
      <c r="C202" s="116" t="s">
        <v>261</v>
      </c>
      <c r="D202" s="117">
        <v>36</v>
      </c>
      <c r="E202" s="117">
        <f t="shared" si="3"/>
        <v>3600</v>
      </c>
      <c r="F202" s="117">
        <v>36</v>
      </c>
      <c r="G202" s="117">
        <f t="shared" si="4"/>
        <v>3600</v>
      </c>
      <c r="H202" s="118"/>
      <c r="I202" s="118"/>
      <c r="J202" s="123"/>
      <c r="K202" s="116"/>
      <c r="P202" s="2">
        <f>P200-P201</f>
        <v>96</v>
      </c>
    </row>
    <row r="203" s="2" customFormat="1" ht="35.1" customHeight="1" spans="1:16">
      <c r="A203" s="116">
        <v>11</v>
      </c>
      <c r="B203" s="116" t="s">
        <v>264</v>
      </c>
      <c r="C203" s="116" t="s">
        <v>261</v>
      </c>
      <c r="D203" s="117">
        <v>24</v>
      </c>
      <c r="E203" s="117">
        <f t="shared" si="3"/>
        <v>2400</v>
      </c>
      <c r="F203" s="117">
        <v>24</v>
      </c>
      <c r="G203" s="117">
        <f t="shared" si="4"/>
        <v>2400</v>
      </c>
      <c r="H203" s="118"/>
      <c r="I203" s="118"/>
      <c r="J203" s="123"/>
      <c r="K203" s="116"/>
      <c r="P203" s="2">
        <v>84</v>
      </c>
    </row>
    <row r="204" s="4" customFormat="1" ht="35.1" customHeight="1" spans="1:16">
      <c r="A204" s="124" t="s">
        <v>265</v>
      </c>
      <c r="B204" s="125"/>
      <c r="C204" s="126"/>
      <c r="D204" s="22">
        <f>SUM(D205:D207)</f>
        <v>2384</v>
      </c>
      <c r="E204" s="22">
        <f t="shared" si="3"/>
        <v>238400</v>
      </c>
      <c r="F204" s="22">
        <f>SUM(F205:F207)</f>
        <v>2384</v>
      </c>
      <c r="G204" s="22">
        <f t="shared" si="4"/>
        <v>238400</v>
      </c>
      <c r="H204" s="115"/>
      <c r="I204" s="115"/>
      <c r="J204" s="121"/>
      <c r="K204" s="133"/>
      <c r="P204" s="4">
        <v>-77</v>
      </c>
    </row>
    <row r="205" s="2" customFormat="1" ht="35.1" customHeight="1" spans="1:11">
      <c r="A205" s="116">
        <v>12</v>
      </c>
      <c r="B205" s="116" t="s">
        <v>266</v>
      </c>
      <c r="C205" s="116" t="s">
        <v>267</v>
      </c>
      <c r="D205" s="117">
        <v>2053</v>
      </c>
      <c r="E205" s="117">
        <f t="shared" si="3"/>
        <v>205300</v>
      </c>
      <c r="F205" s="117">
        <v>2053</v>
      </c>
      <c r="G205" s="117">
        <f t="shared" si="4"/>
        <v>205300</v>
      </c>
      <c r="H205" s="118"/>
      <c r="I205" s="118"/>
      <c r="J205" s="123"/>
      <c r="K205" s="116" t="s">
        <v>268</v>
      </c>
    </row>
    <row r="206" s="2" customFormat="1" ht="35.1" customHeight="1" spans="1:11">
      <c r="A206" s="116">
        <v>13</v>
      </c>
      <c r="B206" s="116" t="s">
        <v>269</v>
      </c>
      <c r="C206" s="116" t="s">
        <v>267</v>
      </c>
      <c r="D206" s="117">
        <v>208</v>
      </c>
      <c r="E206" s="117">
        <f t="shared" si="3"/>
        <v>20800</v>
      </c>
      <c r="F206" s="117">
        <v>208</v>
      </c>
      <c r="G206" s="117">
        <f t="shared" si="4"/>
        <v>20800</v>
      </c>
      <c r="H206" s="118"/>
      <c r="I206" s="118"/>
      <c r="J206" s="123"/>
      <c r="K206" s="116"/>
    </row>
    <row r="207" s="2" customFormat="1" ht="35.1" customHeight="1" spans="1:11">
      <c r="A207" s="116">
        <v>14</v>
      </c>
      <c r="B207" s="116" t="s">
        <v>270</v>
      </c>
      <c r="C207" s="116" t="s">
        <v>267</v>
      </c>
      <c r="D207" s="117">
        <v>123</v>
      </c>
      <c r="E207" s="117">
        <f t="shared" si="3"/>
        <v>12300</v>
      </c>
      <c r="F207" s="117">
        <v>123</v>
      </c>
      <c r="G207" s="117">
        <f t="shared" si="4"/>
        <v>12300</v>
      </c>
      <c r="H207" s="118"/>
      <c r="I207" s="118"/>
      <c r="J207" s="123"/>
      <c r="K207" s="116"/>
    </row>
    <row r="208" s="4" customFormat="1" ht="35.1" customHeight="1" spans="1:11">
      <c r="A208" s="124" t="s">
        <v>271</v>
      </c>
      <c r="B208" s="125"/>
      <c r="C208" s="126"/>
      <c r="D208" s="22">
        <f>SUM(D209)</f>
        <v>310</v>
      </c>
      <c r="E208" s="22">
        <f t="shared" si="3"/>
        <v>31000</v>
      </c>
      <c r="F208" s="22">
        <f>SUM(F209)</f>
        <v>310</v>
      </c>
      <c r="G208" s="22">
        <f t="shared" si="4"/>
        <v>31000</v>
      </c>
      <c r="H208" s="115"/>
      <c r="I208" s="115"/>
      <c r="J208" s="121"/>
      <c r="K208" s="21"/>
    </row>
    <row r="209" s="2" customFormat="1" ht="35.1" customHeight="1" spans="1:11">
      <c r="A209" s="116">
        <v>15</v>
      </c>
      <c r="B209" s="116" t="s">
        <v>272</v>
      </c>
      <c r="C209" s="116" t="s">
        <v>273</v>
      </c>
      <c r="D209" s="117">
        <v>310</v>
      </c>
      <c r="E209" s="117">
        <f t="shared" si="3"/>
        <v>31000</v>
      </c>
      <c r="F209" s="117">
        <v>310</v>
      </c>
      <c r="G209" s="117">
        <f t="shared" si="4"/>
        <v>31000</v>
      </c>
      <c r="H209" s="118"/>
      <c r="I209" s="118"/>
      <c r="J209" s="123"/>
      <c r="K209" s="116"/>
    </row>
    <row r="210" ht="30.95" hidden="1" customHeight="1" spans="1:11">
      <c r="A210" s="19" t="s">
        <v>274</v>
      </c>
      <c r="B210" s="19"/>
      <c r="C210" s="19"/>
      <c r="D210" s="20">
        <f>SUM(D211,D243,D246,D252,D258,D260,D264,D278,D282,D285,D289,D322)</f>
        <v>49485</v>
      </c>
      <c r="E210" s="20">
        <f>SUM(E211,E243,E246,E252,E258,E260,E264,E278,E282,E285,E289,E322)</f>
        <v>998910</v>
      </c>
      <c r="F210" s="20">
        <f>SUM(F211,F243,F246,F252,F258,F260,F264,F278,F282,F285,F289,F322)</f>
        <v>6827</v>
      </c>
      <c r="G210" s="20">
        <f>SUM(G211,G243,G246,G252,G258,G260,G264,G278,G282,G285,G289,G322)</f>
        <v>1225118</v>
      </c>
      <c r="H210" s="51"/>
      <c r="I210" s="51"/>
      <c r="J210" s="65"/>
      <c r="K210" s="107"/>
    </row>
    <row r="211" ht="30.95" hidden="1" customHeight="1" spans="1:11">
      <c r="A211" s="109" t="s">
        <v>17</v>
      </c>
      <c r="B211" s="127"/>
      <c r="C211" s="128"/>
      <c r="D211" s="20">
        <f>SUM(D212:D242)</f>
        <v>21801</v>
      </c>
      <c r="E211" s="20">
        <f>SUM(E212:E242)</f>
        <v>0</v>
      </c>
      <c r="F211" s="20">
        <f>SUM(F212:F242)</f>
        <v>0</v>
      </c>
      <c r="G211" s="20">
        <f>SUM(G212:G242)</f>
        <v>0</v>
      </c>
      <c r="H211" s="51"/>
      <c r="I211" s="51"/>
      <c r="J211" s="65"/>
      <c r="K211" s="107"/>
    </row>
    <row r="212" ht="36.75" hidden="1" customHeight="1" spans="1:11">
      <c r="A212" s="28">
        <v>1</v>
      </c>
      <c r="B212" s="28" t="s">
        <v>275</v>
      </c>
      <c r="C212" s="28" t="s">
        <v>276</v>
      </c>
      <c r="D212" s="52">
        <v>69</v>
      </c>
      <c r="E212" s="51"/>
      <c r="F212" s="51"/>
      <c r="G212" s="51"/>
      <c r="H212" s="51"/>
      <c r="I212" s="51"/>
      <c r="J212" s="65"/>
      <c r="K212" s="28" t="s">
        <v>24</v>
      </c>
    </row>
    <row r="213" ht="30.95" hidden="1" customHeight="1" spans="1:11">
      <c r="A213" s="28">
        <v>2</v>
      </c>
      <c r="B213" s="28" t="s">
        <v>277</v>
      </c>
      <c r="C213" s="28" t="s">
        <v>276</v>
      </c>
      <c r="D213" s="52">
        <v>1311</v>
      </c>
      <c r="E213" s="51"/>
      <c r="F213" s="51"/>
      <c r="G213" s="51"/>
      <c r="H213" s="51"/>
      <c r="I213" s="51"/>
      <c r="J213" s="65"/>
      <c r="K213" s="107"/>
    </row>
    <row r="214" ht="36.75" hidden="1" customHeight="1" spans="1:11">
      <c r="A214" s="28">
        <v>3</v>
      </c>
      <c r="B214" s="28" t="s">
        <v>278</v>
      </c>
      <c r="C214" s="28" t="s">
        <v>276</v>
      </c>
      <c r="D214" s="52">
        <v>1401</v>
      </c>
      <c r="E214" s="51"/>
      <c r="F214" s="51"/>
      <c r="G214" s="51"/>
      <c r="H214" s="51"/>
      <c r="I214" s="51"/>
      <c r="J214" s="65"/>
      <c r="K214" s="28" t="s">
        <v>24</v>
      </c>
    </row>
    <row r="215" ht="30.95" hidden="1" customHeight="1" spans="1:11">
      <c r="A215" s="28">
        <v>4</v>
      </c>
      <c r="B215" s="28" t="s">
        <v>279</v>
      </c>
      <c r="C215" s="28" t="s">
        <v>276</v>
      </c>
      <c r="D215" s="52">
        <v>996</v>
      </c>
      <c r="E215" s="51"/>
      <c r="F215" s="51"/>
      <c r="G215" s="51"/>
      <c r="H215" s="51"/>
      <c r="I215" s="51"/>
      <c r="J215" s="65"/>
      <c r="K215" s="107"/>
    </row>
    <row r="216" ht="30.95" hidden="1" customHeight="1" spans="1:11">
      <c r="A216" s="28">
        <v>5</v>
      </c>
      <c r="B216" s="28" t="s">
        <v>280</v>
      </c>
      <c r="C216" s="28" t="s">
        <v>276</v>
      </c>
      <c r="D216" s="52">
        <v>1047</v>
      </c>
      <c r="E216" s="51"/>
      <c r="F216" s="51"/>
      <c r="G216" s="51"/>
      <c r="H216" s="51"/>
      <c r="I216" s="51"/>
      <c r="J216" s="65"/>
      <c r="K216" s="107"/>
    </row>
    <row r="217" ht="30.95" hidden="1" customHeight="1" spans="1:11">
      <c r="A217" s="28">
        <v>6</v>
      </c>
      <c r="B217" s="28" t="s">
        <v>281</v>
      </c>
      <c r="C217" s="28" t="s">
        <v>276</v>
      </c>
      <c r="D217" s="52">
        <v>504</v>
      </c>
      <c r="E217" s="51"/>
      <c r="F217" s="51"/>
      <c r="G217" s="51"/>
      <c r="H217" s="51"/>
      <c r="I217" s="51"/>
      <c r="J217" s="65"/>
      <c r="K217" s="107"/>
    </row>
    <row r="218" ht="30.95" hidden="1" customHeight="1" spans="1:11">
      <c r="A218" s="28">
        <v>7</v>
      </c>
      <c r="B218" s="28" t="s">
        <v>282</v>
      </c>
      <c r="C218" s="28" t="s">
        <v>276</v>
      </c>
      <c r="D218" s="52">
        <v>630</v>
      </c>
      <c r="E218" s="51"/>
      <c r="F218" s="51"/>
      <c r="G218" s="51"/>
      <c r="H218" s="51"/>
      <c r="I218" s="51"/>
      <c r="J218" s="65"/>
      <c r="K218" s="107"/>
    </row>
    <row r="219" ht="36.75" hidden="1" customHeight="1" spans="1:11">
      <c r="A219" s="28">
        <v>8</v>
      </c>
      <c r="B219" s="28" t="s">
        <v>283</v>
      </c>
      <c r="C219" s="28" t="s">
        <v>276</v>
      </c>
      <c r="D219" s="52">
        <v>717</v>
      </c>
      <c r="E219" s="51"/>
      <c r="F219" s="51"/>
      <c r="G219" s="51"/>
      <c r="H219" s="51"/>
      <c r="I219" s="51"/>
      <c r="J219" s="65"/>
      <c r="K219" s="28" t="s">
        <v>24</v>
      </c>
    </row>
    <row r="220" ht="35.25" hidden="1" customHeight="1" spans="1:11">
      <c r="A220" s="28">
        <v>9</v>
      </c>
      <c r="B220" s="28" t="s">
        <v>284</v>
      </c>
      <c r="C220" s="28" t="s">
        <v>276</v>
      </c>
      <c r="D220" s="52">
        <v>518</v>
      </c>
      <c r="E220" s="51"/>
      <c r="F220" s="51"/>
      <c r="G220" s="51"/>
      <c r="H220" s="51"/>
      <c r="I220" s="51"/>
      <c r="J220" s="65"/>
      <c r="K220" s="28" t="s">
        <v>24</v>
      </c>
    </row>
    <row r="221" ht="30.95" hidden="1" customHeight="1" spans="1:11">
      <c r="A221" s="28">
        <v>10</v>
      </c>
      <c r="B221" s="28" t="s">
        <v>285</v>
      </c>
      <c r="C221" s="28" t="s">
        <v>276</v>
      </c>
      <c r="D221" s="52">
        <v>1620</v>
      </c>
      <c r="E221" s="51"/>
      <c r="F221" s="51"/>
      <c r="G221" s="51"/>
      <c r="H221" s="51"/>
      <c r="I221" s="51"/>
      <c r="J221" s="65"/>
      <c r="K221" s="107"/>
    </row>
    <row r="222" ht="30.95" hidden="1" customHeight="1" spans="1:11">
      <c r="A222" s="28">
        <v>11</v>
      </c>
      <c r="B222" s="28" t="s">
        <v>286</v>
      </c>
      <c r="C222" s="28" t="s">
        <v>276</v>
      </c>
      <c r="D222" s="52">
        <v>405</v>
      </c>
      <c r="E222" s="51"/>
      <c r="F222" s="51"/>
      <c r="G222" s="51"/>
      <c r="H222" s="51"/>
      <c r="I222" s="51"/>
      <c r="J222" s="65"/>
      <c r="K222" s="107"/>
    </row>
    <row r="223" ht="30.95" hidden="1" customHeight="1" spans="1:11">
      <c r="A223" s="28">
        <v>12</v>
      </c>
      <c r="B223" s="28" t="s">
        <v>287</v>
      </c>
      <c r="C223" s="28" t="s">
        <v>276</v>
      </c>
      <c r="D223" s="52">
        <v>369</v>
      </c>
      <c r="E223" s="51"/>
      <c r="F223" s="51"/>
      <c r="G223" s="51"/>
      <c r="H223" s="51"/>
      <c r="I223" s="51"/>
      <c r="J223" s="65"/>
      <c r="K223" s="107"/>
    </row>
    <row r="224" ht="37.5" hidden="1" customHeight="1" spans="1:11">
      <c r="A224" s="28">
        <v>13</v>
      </c>
      <c r="B224" s="28" t="s">
        <v>288</v>
      </c>
      <c r="C224" s="28" t="s">
        <v>276</v>
      </c>
      <c r="D224" s="52">
        <v>408</v>
      </c>
      <c r="E224" s="51"/>
      <c r="F224" s="51"/>
      <c r="G224" s="51"/>
      <c r="H224" s="51"/>
      <c r="I224" s="51"/>
      <c r="J224" s="65"/>
      <c r="K224" s="28" t="s">
        <v>24</v>
      </c>
    </row>
    <row r="225" ht="30.95" hidden="1" customHeight="1" spans="1:11">
      <c r="A225" s="28">
        <v>14</v>
      </c>
      <c r="B225" s="28" t="s">
        <v>289</v>
      </c>
      <c r="C225" s="28" t="s">
        <v>276</v>
      </c>
      <c r="D225" s="52">
        <v>366</v>
      </c>
      <c r="E225" s="51"/>
      <c r="F225" s="51"/>
      <c r="G225" s="51"/>
      <c r="H225" s="51"/>
      <c r="I225" s="51"/>
      <c r="J225" s="65"/>
      <c r="K225" s="107"/>
    </row>
    <row r="226" ht="37.5" hidden="1" customHeight="1" spans="1:11">
      <c r="A226" s="28">
        <v>15</v>
      </c>
      <c r="B226" s="28" t="s">
        <v>290</v>
      </c>
      <c r="C226" s="28" t="s">
        <v>276</v>
      </c>
      <c r="D226" s="52">
        <v>216</v>
      </c>
      <c r="E226" s="51"/>
      <c r="F226" s="51"/>
      <c r="G226" s="51"/>
      <c r="H226" s="51"/>
      <c r="I226" s="51"/>
      <c r="J226" s="65"/>
      <c r="K226" s="28" t="s">
        <v>24</v>
      </c>
    </row>
    <row r="227" s="2" customFormat="1" ht="30.95" hidden="1" customHeight="1" spans="1:11">
      <c r="A227" s="28">
        <v>16</v>
      </c>
      <c r="B227" s="28" t="s">
        <v>291</v>
      </c>
      <c r="C227" s="28" t="s">
        <v>276</v>
      </c>
      <c r="D227" s="52">
        <v>825</v>
      </c>
      <c r="E227" s="51"/>
      <c r="F227" s="51"/>
      <c r="G227" s="51"/>
      <c r="H227" s="51"/>
      <c r="I227" s="51"/>
      <c r="J227" s="65"/>
      <c r="K227" s="107"/>
    </row>
    <row r="228" s="2" customFormat="1" ht="30.95" hidden="1" customHeight="1" spans="1:11">
      <c r="A228" s="28">
        <v>17</v>
      </c>
      <c r="B228" s="28" t="s">
        <v>292</v>
      </c>
      <c r="C228" s="28" t="s">
        <v>276</v>
      </c>
      <c r="D228" s="52">
        <v>1410</v>
      </c>
      <c r="E228" s="51"/>
      <c r="F228" s="51"/>
      <c r="G228" s="51"/>
      <c r="H228" s="51"/>
      <c r="I228" s="51"/>
      <c r="J228" s="65"/>
      <c r="K228" s="107"/>
    </row>
    <row r="229" s="2" customFormat="1" ht="39" hidden="1" customHeight="1" spans="1:11">
      <c r="A229" s="28">
        <v>18</v>
      </c>
      <c r="B229" s="28" t="s">
        <v>293</v>
      </c>
      <c r="C229" s="28" t="s">
        <v>276</v>
      </c>
      <c r="D229" s="52">
        <v>252</v>
      </c>
      <c r="E229" s="51"/>
      <c r="F229" s="51"/>
      <c r="G229" s="51"/>
      <c r="H229" s="51"/>
      <c r="I229" s="51"/>
      <c r="J229" s="65"/>
      <c r="K229" s="28" t="s">
        <v>24</v>
      </c>
    </row>
    <row r="230" s="2" customFormat="1" ht="30.95" hidden="1" customHeight="1" spans="1:11">
      <c r="A230" s="28">
        <v>19</v>
      </c>
      <c r="B230" s="28" t="s">
        <v>294</v>
      </c>
      <c r="C230" s="28" t="s">
        <v>276</v>
      </c>
      <c r="D230" s="52">
        <v>626</v>
      </c>
      <c r="E230" s="51"/>
      <c r="F230" s="51"/>
      <c r="G230" s="51"/>
      <c r="H230" s="51"/>
      <c r="I230" s="51"/>
      <c r="J230" s="65"/>
      <c r="K230" s="107"/>
    </row>
    <row r="231" s="2" customFormat="1" ht="48.75" hidden="1" customHeight="1" spans="1:11">
      <c r="A231" s="28">
        <v>20</v>
      </c>
      <c r="B231" s="28" t="s">
        <v>295</v>
      </c>
      <c r="C231" s="28" t="s">
        <v>276</v>
      </c>
      <c r="D231" s="52">
        <v>498</v>
      </c>
      <c r="E231" s="51"/>
      <c r="F231" s="51"/>
      <c r="G231" s="51"/>
      <c r="H231" s="51"/>
      <c r="I231" s="51"/>
      <c r="J231" s="65"/>
      <c r="K231" s="28" t="s">
        <v>296</v>
      </c>
    </row>
    <row r="232" s="2" customFormat="1" ht="30.95" hidden="1" customHeight="1" spans="1:11">
      <c r="A232" s="28">
        <v>21</v>
      </c>
      <c r="B232" s="28" t="s">
        <v>297</v>
      </c>
      <c r="C232" s="28" t="s">
        <v>276</v>
      </c>
      <c r="D232" s="52">
        <v>920</v>
      </c>
      <c r="E232" s="51"/>
      <c r="F232" s="51"/>
      <c r="G232" s="51"/>
      <c r="H232" s="51"/>
      <c r="I232" s="51"/>
      <c r="J232" s="65"/>
      <c r="K232" s="107"/>
    </row>
    <row r="233" s="2" customFormat="1" ht="36" hidden="1" customHeight="1" spans="1:11">
      <c r="A233" s="28">
        <v>22</v>
      </c>
      <c r="B233" s="28" t="s">
        <v>298</v>
      </c>
      <c r="C233" s="28" t="s">
        <v>299</v>
      </c>
      <c r="D233" s="52">
        <v>394</v>
      </c>
      <c r="E233" s="51"/>
      <c r="F233" s="51"/>
      <c r="G233" s="51"/>
      <c r="H233" s="51"/>
      <c r="I233" s="51"/>
      <c r="J233" s="65"/>
      <c r="K233" s="28" t="s">
        <v>24</v>
      </c>
    </row>
    <row r="234" s="2" customFormat="1" ht="38.25" hidden="1" customHeight="1" spans="1:11">
      <c r="A234" s="28">
        <v>23</v>
      </c>
      <c r="B234" s="28" t="s">
        <v>300</v>
      </c>
      <c r="C234" s="28" t="s">
        <v>299</v>
      </c>
      <c r="D234" s="52">
        <v>1181</v>
      </c>
      <c r="E234" s="51"/>
      <c r="F234" s="51"/>
      <c r="G234" s="51"/>
      <c r="H234" s="51"/>
      <c r="I234" s="51"/>
      <c r="J234" s="65"/>
      <c r="K234" s="28" t="s">
        <v>24</v>
      </c>
    </row>
    <row r="235" s="2" customFormat="1" ht="36.75" hidden="1" customHeight="1" spans="1:11">
      <c r="A235" s="28">
        <v>24</v>
      </c>
      <c r="B235" s="28" t="s">
        <v>301</v>
      </c>
      <c r="C235" s="28" t="s">
        <v>299</v>
      </c>
      <c r="D235" s="52">
        <v>686</v>
      </c>
      <c r="E235" s="51"/>
      <c r="F235" s="51"/>
      <c r="G235" s="51"/>
      <c r="H235" s="51"/>
      <c r="I235" s="51"/>
      <c r="J235" s="65"/>
      <c r="K235" s="28" t="s">
        <v>24</v>
      </c>
    </row>
    <row r="236" s="2" customFormat="1" ht="30.95" hidden="1" customHeight="1" spans="1:11">
      <c r="A236" s="28">
        <v>25</v>
      </c>
      <c r="B236" s="28" t="s">
        <v>302</v>
      </c>
      <c r="C236" s="28" t="s">
        <v>299</v>
      </c>
      <c r="D236" s="52">
        <v>221</v>
      </c>
      <c r="E236" s="51"/>
      <c r="F236" s="51"/>
      <c r="G236" s="51"/>
      <c r="H236" s="51"/>
      <c r="I236" s="51"/>
      <c r="J236" s="65"/>
      <c r="K236" s="107"/>
    </row>
    <row r="237" s="2" customFormat="1" ht="30.95" hidden="1" customHeight="1" spans="1:11">
      <c r="A237" s="28">
        <v>26</v>
      </c>
      <c r="B237" s="28" t="s">
        <v>303</v>
      </c>
      <c r="C237" s="28" t="s">
        <v>299</v>
      </c>
      <c r="D237" s="52">
        <v>740</v>
      </c>
      <c r="E237" s="51"/>
      <c r="F237" s="51"/>
      <c r="G237" s="51"/>
      <c r="H237" s="51"/>
      <c r="I237" s="51"/>
      <c r="J237" s="65"/>
      <c r="K237" s="107"/>
    </row>
    <row r="238" s="2" customFormat="1" ht="30.95" hidden="1" customHeight="1" spans="1:11">
      <c r="A238" s="28">
        <v>27</v>
      </c>
      <c r="B238" s="28" t="s">
        <v>304</v>
      </c>
      <c r="C238" s="28" t="s">
        <v>299</v>
      </c>
      <c r="D238" s="52">
        <v>301</v>
      </c>
      <c r="E238" s="51"/>
      <c r="F238" s="51"/>
      <c r="G238" s="51"/>
      <c r="H238" s="51"/>
      <c r="I238" s="51"/>
      <c r="J238" s="65"/>
      <c r="K238" s="107"/>
    </row>
    <row r="239" s="2" customFormat="1" ht="30.95" hidden="1" customHeight="1" spans="1:11">
      <c r="A239" s="28">
        <v>28</v>
      </c>
      <c r="B239" s="28" t="s">
        <v>305</v>
      </c>
      <c r="C239" s="28" t="s">
        <v>299</v>
      </c>
      <c r="D239" s="52">
        <v>1054</v>
      </c>
      <c r="E239" s="51"/>
      <c r="F239" s="51"/>
      <c r="G239" s="51"/>
      <c r="H239" s="51"/>
      <c r="I239" s="51"/>
      <c r="J239" s="65"/>
      <c r="K239" s="107"/>
    </row>
    <row r="240" s="2" customFormat="1" ht="30.95" hidden="1" customHeight="1" spans="1:11">
      <c r="A240" s="28">
        <v>29</v>
      </c>
      <c r="B240" s="28" t="s">
        <v>306</v>
      </c>
      <c r="C240" s="28" t="s">
        <v>299</v>
      </c>
      <c r="D240" s="52">
        <v>807</v>
      </c>
      <c r="E240" s="51"/>
      <c r="F240" s="51"/>
      <c r="G240" s="51"/>
      <c r="H240" s="51"/>
      <c r="I240" s="51"/>
      <c r="J240" s="65"/>
      <c r="K240" s="107"/>
    </row>
    <row r="241" s="2" customFormat="1" ht="30.95" hidden="1" customHeight="1" spans="1:11">
      <c r="A241" s="28">
        <v>30</v>
      </c>
      <c r="B241" s="28" t="s">
        <v>307</v>
      </c>
      <c r="C241" s="28" t="s">
        <v>299</v>
      </c>
      <c r="D241" s="52">
        <v>1013</v>
      </c>
      <c r="E241" s="51"/>
      <c r="F241" s="51"/>
      <c r="G241" s="51"/>
      <c r="H241" s="51"/>
      <c r="I241" s="51"/>
      <c r="J241" s="65"/>
      <c r="K241" s="107"/>
    </row>
    <row r="242" s="2" customFormat="1" ht="30.95" hidden="1" customHeight="1" spans="1:11">
      <c r="A242" s="28">
        <v>31</v>
      </c>
      <c r="B242" s="28" t="s">
        <v>308</v>
      </c>
      <c r="C242" s="28" t="s">
        <v>299</v>
      </c>
      <c r="D242" s="52">
        <v>296</v>
      </c>
      <c r="E242" s="51"/>
      <c r="F242" s="51"/>
      <c r="G242" s="51"/>
      <c r="H242" s="51"/>
      <c r="I242" s="51"/>
      <c r="J242" s="65"/>
      <c r="K242" s="107"/>
    </row>
    <row r="243" s="2" customFormat="1" ht="30.95" hidden="1" customHeight="1" spans="1:11">
      <c r="A243" s="109" t="s">
        <v>309</v>
      </c>
      <c r="B243" s="110"/>
      <c r="C243" s="111"/>
      <c r="D243" s="20">
        <f>SUM(D244:D245)</f>
        <v>3685</v>
      </c>
      <c r="E243" s="20">
        <f>SUM(E244:E245)</f>
        <v>330750</v>
      </c>
      <c r="F243" s="20">
        <f>SUM(F244:F245)</f>
        <v>1323</v>
      </c>
      <c r="G243" s="20">
        <f>SUM(G244:G245)</f>
        <v>330750</v>
      </c>
      <c r="H243" s="51"/>
      <c r="I243" s="51"/>
      <c r="J243" s="65"/>
      <c r="K243" s="107"/>
    </row>
    <row r="244" s="2" customFormat="1" ht="37.5" hidden="1" customHeight="1" spans="1:11">
      <c r="A244" s="28">
        <v>32</v>
      </c>
      <c r="B244" s="28" t="s">
        <v>310</v>
      </c>
      <c r="C244" s="28" t="s">
        <v>311</v>
      </c>
      <c r="D244" s="52">
        <v>1323</v>
      </c>
      <c r="E244" s="52">
        <v>330750</v>
      </c>
      <c r="F244" s="52">
        <v>1323</v>
      </c>
      <c r="G244" s="52">
        <v>330750</v>
      </c>
      <c r="H244" s="20"/>
      <c r="I244" s="20"/>
      <c r="J244" s="19"/>
      <c r="K244" s="134" t="s">
        <v>312</v>
      </c>
    </row>
    <row r="245" s="2" customFormat="1" ht="37.5" hidden="1" customHeight="1" spans="1:11">
      <c r="A245" s="28">
        <v>33</v>
      </c>
      <c r="B245" s="28" t="s">
        <v>313</v>
      </c>
      <c r="C245" s="28" t="s">
        <v>311</v>
      </c>
      <c r="D245" s="52">
        <v>2362</v>
      </c>
      <c r="E245" s="52"/>
      <c r="F245" s="52"/>
      <c r="G245" s="52"/>
      <c r="H245" s="20"/>
      <c r="I245" s="20"/>
      <c r="J245" s="19"/>
      <c r="K245" s="134"/>
    </row>
    <row r="246" s="2" customFormat="1" ht="30.95" hidden="1" customHeight="1" spans="1:11">
      <c r="A246" s="109" t="s">
        <v>314</v>
      </c>
      <c r="B246" s="110"/>
      <c r="C246" s="111"/>
      <c r="D246" s="20">
        <f>SUM(D247:D251)</f>
        <v>2878</v>
      </c>
      <c r="E246" s="20">
        <f>SUM(E247:E251)</f>
        <v>0</v>
      </c>
      <c r="F246" s="20">
        <f>SUM(F247:F251)</f>
        <v>0</v>
      </c>
      <c r="G246" s="20">
        <f>SUM(G247:G251)</f>
        <v>0</v>
      </c>
      <c r="H246" s="51"/>
      <c r="I246" s="51"/>
      <c r="J246" s="67"/>
      <c r="K246" s="107"/>
    </row>
    <row r="247" s="2" customFormat="1" ht="36.75" hidden="1" customHeight="1" spans="1:11">
      <c r="A247" s="68">
        <v>34</v>
      </c>
      <c r="B247" s="68" t="s">
        <v>315</v>
      </c>
      <c r="C247" s="68" t="s">
        <v>316</v>
      </c>
      <c r="D247" s="129">
        <v>30</v>
      </c>
      <c r="E247" s="129"/>
      <c r="F247" s="129"/>
      <c r="G247" s="129"/>
      <c r="H247" s="129"/>
      <c r="I247" s="129"/>
      <c r="J247" s="28"/>
      <c r="K247" s="28" t="s">
        <v>24</v>
      </c>
    </row>
    <row r="248" s="2" customFormat="1" ht="30.95" hidden="1" customHeight="1" spans="1:11">
      <c r="A248" s="68">
        <v>35</v>
      </c>
      <c r="B248" s="68" t="s">
        <v>317</v>
      </c>
      <c r="C248" s="68" t="s">
        <v>316</v>
      </c>
      <c r="D248" s="129">
        <v>600</v>
      </c>
      <c r="E248" s="129"/>
      <c r="F248" s="129"/>
      <c r="G248" s="129"/>
      <c r="H248" s="129"/>
      <c r="I248" s="129"/>
      <c r="J248" s="28"/>
      <c r="K248" s="28"/>
    </row>
    <row r="249" s="2" customFormat="1" ht="30.95" hidden="1" customHeight="1" spans="1:11">
      <c r="A249" s="68">
        <v>36</v>
      </c>
      <c r="B249" s="68" t="s">
        <v>318</v>
      </c>
      <c r="C249" s="68" t="s">
        <v>316</v>
      </c>
      <c r="D249" s="129">
        <v>230</v>
      </c>
      <c r="E249" s="129"/>
      <c r="F249" s="129"/>
      <c r="G249" s="129"/>
      <c r="H249" s="130"/>
      <c r="I249" s="130"/>
      <c r="J249" s="67"/>
      <c r="K249" s="28"/>
    </row>
    <row r="250" s="2" customFormat="1" ht="30.95" hidden="1" customHeight="1" spans="1:11">
      <c r="A250" s="68">
        <v>37</v>
      </c>
      <c r="B250" s="68" t="s">
        <v>319</v>
      </c>
      <c r="C250" s="68" t="s">
        <v>316</v>
      </c>
      <c r="D250" s="129">
        <v>2000</v>
      </c>
      <c r="E250" s="129"/>
      <c r="F250" s="129"/>
      <c r="G250" s="129"/>
      <c r="H250" s="130"/>
      <c r="I250" s="130"/>
      <c r="J250" s="67"/>
      <c r="K250" s="28"/>
    </row>
    <row r="251" s="2" customFormat="1" ht="30.95" hidden="1" customHeight="1" spans="1:11">
      <c r="A251" s="68">
        <v>38</v>
      </c>
      <c r="B251" s="68" t="s">
        <v>320</v>
      </c>
      <c r="C251" s="68" t="s">
        <v>316</v>
      </c>
      <c r="D251" s="129">
        <v>18</v>
      </c>
      <c r="E251" s="129"/>
      <c r="F251" s="129"/>
      <c r="G251" s="129"/>
      <c r="H251" s="129"/>
      <c r="I251" s="129"/>
      <c r="J251" s="28"/>
      <c r="K251" s="28"/>
    </row>
    <row r="252" s="2" customFormat="1" ht="30.95" hidden="1" customHeight="1" spans="1:11">
      <c r="A252" s="109" t="s">
        <v>321</v>
      </c>
      <c r="B252" s="110"/>
      <c r="C252" s="111"/>
      <c r="D252" s="20">
        <f>SUM(D253:D257)</f>
        <v>8223</v>
      </c>
      <c r="E252" s="20">
        <f>SUM(E253:E257)</f>
        <v>592800</v>
      </c>
      <c r="F252" s="20">
        <f>SUM(F253:F257)</f>
        <v>4876</v>
      </c>
      <c r="G252" s="20">
        <f>SUM(G253:G257)</f>
        <v>796400</v>
      </c>
      <c r="H252" s="20"/>
      <c r="I252" s="20"/>
      <c r="J252" s="28"/>
      <c r="K252" s="107"/>
    </row>
    <row r="253" s="3" customFormat="1" ht="41.25" hidden="1" customHeight="1" spans="1:11">
      <c r="A253" s="68">
        <v>39</v>
      </c>
      <c r="B253" s="30" t="s">
        <v>322</v>
      </c>
      <c r="C253" s="68" t="s">
        <v>323</v>
      </c>
      <c r="D253" s="129">
        <v>100</v>
      </c>
      <c r="E253" s="129">
        <v>6000</v>
      </c>
      <c r="F253" s="129">
        <v>100</v>
      </c>
      <c r="G253" s="129">
        <v>14000</v>
      </c>
      <c r="H253" s="129"/>
      <c r="I253" s="129"/>
      <c r="J253" s="28"/>
      <c r="K253" s="28" t="s">
        <v>312</v>
      </c>
    </row>
    <row r="254" s="3" customFormat="1" ht="38.25" hidden="1" customHeight="1" spans="1:11">
      <c r="A254" s="68">
        <v>40</v>
      </c>
      <c r="B254" s="30" t="s">
        <v>324</v>
      </c>
      <c r="C254" s="68" t="s">
        <v>323</v>
      </c>
      <c r="D254" s="129">
        <v>4776</v>
      </c>
      <c r="E254" s="129">
        <v>586800</v>
      </c>
      <c r="F254" s="129">
        <v>4776</v>
      </c>
      <c r="G254" s="129">
        <v>782400</v>
      </c>
      <c r="H254" s="129"/>
      <c r="I254" s="129"/>
      <c r="J254" s="28"/>
      <c r="K254" s="28" t="s">
        <v>312</v>
      </c>
    </row>
    <row r="255" s="3" customFormat="1" ht="38.25" hidden="1" customHeight="1" spans="1:11">
      <c r="A255" s="68">
        <v>41</v>
      </c>
      <c r="B255" s="30" t="s">
        <v>325</v>
      </c>
      <c r="C255" s="68" t="s">
        <v>323</v>
      </c>
      <c r="D255" s="129">
        <v>781</v>
      </c>
      <c r="E255" s="129"/>
      <c r="F255" s="129"/>
      <c r="G255" s="129"/>
      <c r="H255" s="129"/>
      <c r="I255" s="129"/>
      <c r="J255" s="28"/>
      <c r="K255" s="28"/>
    </row>
    <row r="256" s="3" customFormat="1" ht="30.95" hidden="1" customHeight="1" spans="1:11">
      <c r="A256" s="68">
        <v>42</v>
      </c>
      <c r="B256" s="30" t="s">
        <v>326</v>
      </c>
      <c r="C256" s="68" t="s">
        <v>323</v>
      </c>
      <c r="D256" s="129">
        <v>1399</v>
      </c>
      <c r="E256" s="129"/>
      <c r="F256" s="129"/>
      <c r="G256" s="129"/>
      <c r="H256" s="129"/>
      <c r="I256" s="129"/>
      <c r="J256" s="28"/>
      <c r="K256" s="28"/>
    </row>
    <row r="257" s="3" customFormat="1" ht="30.95" hidden="1" customHeight="1" spans="1:11">
      <c r="A257" s="68">
        <v>43</v>
      </c>
      <c r="B257" s="30" t="s">
        <v>327</v>
      </c>
      <c r="C257" s="68" t="s">
        <v>323</v>
      </c>
      <c r="D257" s="129">
        <v>1167</v>
      </c>
      <c r="E257" s="129"/>
      <c r="F257" s="129"/>
      <c r="G257" s="129"/>
      <c r="H257" s="129"/>
      <c r="I257" s="129"/>
      <c r="J257" s="28"/>
      <c r="K257" s="28"/>
    </row>
    <row r="258" s="3" customFormat="1" ht="30.95" hidden="1" customHeight="1" spans="1:11">
      <c r="A258" s="109" t="s">
        <v>328</v>
      </c>
      <c r="B258" s="110"/>
      <c r="C258" s="111"/>
      <c r="D258" s="135">
        <f>SUM(D259:D259)</f>
        <v>1213</v>
      </c>
      <c r="E258" s="135">
        <f>SUM(E259:E259)</f>
        <v>0</v>
      </c>
      <c r="F258" s="135">
        <f>SUM(F259:F259)</f>
        <v>0</v>
      </c>
      <c r="G258" s="135">
        <f>SUM(G259:G259)</f>
        <v>0</v>
      </c>
      <c r="H258" s="129"/>
      <c r="I258" s="129"/>
      <c r="J258" s="28"/>
      <c r="K258" s="28"/>
    </row>
    <row r="259" s="3" customFormat="1" ht="51.75" hidden="1" customHeight="1" spans="1:11">
      <c r="A259" s="28">
        <v>44</v>
      </c>
      <c r="B259" s="28" t="s">
        <v>329</v>
      </c>
      <c r="C259" s="28" t="s">
        <v>330</v>
      </c>
      <c r="D259" s="52">
        <v>1213</v>
      </c>
      <c r="E259" s="129"/>
      <c r="F259" s="129"/>
      <c r="G259" s="129"/>
      <c r="H259" s="129"/>
      <c r="I259" s="129"/>
      <c r="J259" s="28"/>
      <c r="K259" s="28" t="s">
        <v>331</v>
      </c>
    </row>
    <row r="260" s="3" customFormat="1" ht="30.95" hidden="1" customHeight="1" spans="1:11">
      <c r="A260" s="109" t="s">
        <v>332</v>
      </c>
      <c r="B260" s="110"/>
      <c r="C260" s="111"/>
      <c r="D260" s="20">
        <f>SUM(D261:D263)</f>
        <v>5868</v>
      </c>
      <c r="E260" s="20">
        <f>SUM(E261:E263)</f>
        <v>75360</v>
      </c>
      <c r="F260" s="20">
        <f>SUM(F261:F263)</f>
        <v>628</v>
      </c>
      <c r="G260" s="20">
        <f>SUM(G261:G263)</f>
        <v>97968</v>
      </c>
      <c r="H260" s="129"/>
      <c r="I260" s="129"/>
      <c r="J260" s="28"/>
      <c r="K260" s="28"/>
    </row>
    <row r="261" s="3" customFormat="1" ht="39" hidden="1" customHeight="1" spans="1:11">
      <c r="A261" s="68">
        <v>45</v>
      </c>
      <c r="B261" s="29" t="s">
        <v>333</v>
      </c>
      <c r="C261" s="28" t="s">
        <v>334</v>
      </c>
      <c r="D261" s="52">
        <v>628</v>
      </c>
      <c r="E261" s="129">
        <v>75360</v>
      </c>
      <c r="F261" s="129">
        <v>628</v>
      </c>
      <c r="G261" s="129">
        <v>97968</v>
      </c>
      <c r="H261" s="129"/>
      <c r="I261" s="129"/>
      <c r="J261" s="28"/>
      <c r="K261" s="28" t="s">
        <v>312</v>
      </c>
    </row>
    <row r="262" s="3" customFormat="1" ht="47.25" hidden="1" customHeight="1" spans="1:11">
      <c r="A262" s="68">
        <v>46</v>
      </c>
      <c r="B262" s="29" t="s">
        <v>335</v>
      </c>
      <c r="C262" s="28" t="s">
        <v>334</v>
      </c>
      <c r="D262" s="52">
        <v>2680</v>
      </c>
      <c r="E262" s="129"/>
      <c r="F262" s="129"/>
      <c r="G262" s="129"/>
      <c r="H262" s="129"/>
      <c r="I262" s="129"/>
      <c r="J262" s="28"/>
      <c r="K262" s="28" t="s">
        <v>336</v>
      </c>
    </row>
    <row r="263" s="3" customFormat="1" ht="49.5" hidden="1" customHeight="1" spans="1:11">
      <c r="A263" s="68">
        <v>47</v>
      </c>
      <c r="B263" s="29" t="s">
        <v>337</v>
      </c>
      <c r="C263" s="28" t="s">
        <v>334</v>
      </c>
      <c r="D263" s="52">
        <v>2560</v>
      </c>
      <c r="E263" s="129"/>
      <c r="F263" s="129"/>
      <c r="G263" s="129"/>
      <c r="H263" s="129"/>
      <c r="I263" s="129"/>
      <c r="J263" s="28"/>
      <c r="K263" s="28" t="s">
        <v>338</v>
      </c>
    </row>
    <row r="264" s="3" customFormat="1" ht="30.95" hidden="1" customHeight="1" spans="1:11">
      <c r="A264" s="109" t="s">
        <v>339</v>
      </c>
      <c r="B264" s="110"/>
      <c r="C264" s="111"/>
      <c r="D264" s="136">
        <f>SUM(D265:D277)</f>
        <v>569</v>
      </c>
      <c r="E264" s="136">
        <f>SUM(E265:E277)</f>
        <v>0</v>
      </c>
      <c r="F264" s="136">
        <f>SUM(F265:F277)</f>
        <v>0</v>
      </c>
      <c r="G264" s="136">
        <f>SUM(G265:G277)</f>
        <v>0</v>
      </c>
      <c r="H264" s="137"/>
      <c r="I264" s="137"/>
      <c r="J264" s="137"/>
      <c r="K264" s="137"/>
    </row>
    <row r="265" s="2" customFormat="1" ht="39" hidden="1" customHeight="1" spans="1:11">
      <c r="A265" s="138">
        <v>48</v>
      </c>
      <c r="B265" s="138" t="s">
        <v>340</v>
      </c>
      <c r="C265" s="137" t="s">
        <v>341</v>
      </c>
      <c r="D265" s="137">
        <v>40</v>
      </c>
      <c r="E265" s="139"/>
      <c r="F265" s="140"/>
      <c r="G265" s="139"/>
      <c r="H265" s="139"/>
      <c r="I265" s="139"/>
      <c r="J265" s="139"/>
      <c r="K265" s="28" t="s">
        <v>24</v>
      </c>
    </row>
    <row r="266" s="2" customFormat="1" ht="24.95" hidden="1" customHeight="1" spans="1:11">
      <c r="A266" s="138">
        <v>49</v>
      </c>
      <c r="B266" s="138" t="s">
        <v>342</v>
      </c>
      <c r="C266" s="137" t="s">
        <v>341</v>
      </c>
      <c r="D266" s="137">
        <v>20</v>
      </c>
      <c r="E266" s="139"/>
      <c r="F266" s="139"/>
      <c r="G266" s="139"/>
      <c r="H266" s="139"/>
      <c r="I266" s="139"/>
      <c r="J266" s="139"/>
      <c r="K266" s="139"/>
    </row>
    <row r="267" s="2" customFormat="1" ht="24.95" hidden="1" customHeight="1" spans="1:11">
      <c r="A267" s="138">
        <v>50</v>
      </c>
      <c r="B267" s="138" t="s">
        <v>343</v>
      </c>
      <c r="C267" s="137" t="s">
        <v>341</v>
      </c>
      <c r="D267" s="137">
        <v>6</v>
      </c>
      <c r="E267" s="139"/>
      <c r="F267" s="139"/>
      <c r="G267" s="139"/>
      <c r="H267" s="139"/>
      <c r="I267" s="139"/>
      <c r="J267" s="139"/>
      <c r="K267" s="139"/>
    </row>
    <row r="268" s="2" customFormat="1" ht="24.95" hidden="1" customHeight="1" spans="1:11">
      <c r="A268" s="138">
        <v>51</v>
      </c>
      <c r="B268" s="138" t="s">
        <v>344</v>
      </c>
      <c r="C268" s="137" t="s">
        <v>341</v>
      </c>
      <c r="D268" s="137">
        <v>12</v>
      </c>
      <c r="E268" s="139"/>
      <c r="F268" s="139"/>
      <c r="G268" s="139"/>
      <c r="H268" s="139"/>
      <c r="I268" s="139"/>
      <c r="J268" s="139"/>
      <c r="K268" s="139"/>
    </row>
    <row r="269" s="2" customFormat="1" ht="24.95" hidden="1" customHeight="1" spans="1:11">
      <c r="A269" s="138">
        <v>52</v>
      </c>
      <c r="B269" s="138" t="s">
        <v>345</v>
      </c>
      <c r="C269" s="137" t="s">
        <v>341</v>
      </c>
      <c r="D269" s="137">
        <v>28</v>
      </c>
      <c r="E269" s="139"/>
      <c r="F269" s="139"/>
      <c r="G269" s="139"/>
      <c r="H269" s="139"/>
      <c r="I269" s="139"/>
      <c r="J269" s="139"/>
      <c r="K269" s="139"/>
    </row>
    <row r="270" ht="24.95" hidden="1" customHeight="1" spans="1:11">
      <c r="A270" s="138">
        <v>53</v>
      </c>
      <c r="B270" s="138" t="s">
        <v>346</v>
      </c>
      <c r="C270" s="137" t="s">
        <v>341</v>
      </c>
      <c r="D270" s="138">
        <v>20</v>
      </c>
      <c r="E270" s="139"/>
      <c r="F270" s="140"/>
      <c r="G270" s="140"/>
      <c r="H270" s="139"/>
      <c r="I270" s="140"/>
      <c r="J270" s="140"/>
      <c r="K270" s="140"/>
    </row>
    <row r="271" ht="24.95" hidden="1" customHeight="1" spans="1:11">
      <c r="A271" s="138">
        <v>54</v>
      </c>
      <c r="B271" s="138" t="s">
        <v>347</v>
      </c>
      <c r="C271" s="137" t="s">
        <v>341</v>
      </c>
      <c r="D271" s="137">
        <v>11</v>
      </c>
      <c r="E271" s="139"/>
      <c r="F271" s="139"/>
      <c r="G271" s="139"/>
      <c r="H271" s="139"/>
      <c r="I271" s="139"/>
      <c r="J271" s="139"/>
      <c r="K271" s="139"/>
    </row>
    <row r="272" ht="24.95" hidden="1" customHeight="1" spans="1:11">
      <c r="A272" s="138">
        <v>55</v>
      </c>
      <c r="B272" s="138" t="s">
        <v>348</v>
      </c>
      <c r="C272" s="137" t="s">
        <v>341</v>
      </c>
      <c r="D272" s="137">
        <v>20</v>
      </c>
      <c r="E272" s="139"/>
      <c r="F272" s="139"/>
      <c r="G272" s="139"/>
      <c r="H272" s="139"/>
      <c r="I272" s="139"/>
      <c r="J272" s="139"/>
      <c r="K272" s="139"/>
    </row>
    <row r="273" ht="24.95" hidden="1" customHeight="1" spans="1:11">
      <c r="A273" s="138">
        <v>56</v>
      </c>
      <c r="B273" s="138" t="s">
        <v>349</v>
      </c>
      <c r="C273" s="137" t="s">
        <v>341</v>
      </c>
      <c r="D273" s="137">
        <v>32</v>
      </c>
      <c r="E273" s="139"/>
      <c r="F273" s="139"/>
      <c r="G273" s="139"/>
      <c r="H273" s="139"/>
      <c r="I273" s="139"/>
      <c r="J273" s="139"/>
      <c r="K273" s="139"/>
    </row>
    <row r="274" ht="24.95" hidden="1" customHeight="1" spans="1:11">
      <c r="A274" s="138">
        <v>57</v>
      </c>
      <c r="B274" s="138" t="s">
        <v>350</v>
      </c>
      <c r="C274" s="137" t="s">
        <v>341</v>
      </c>
      <c r="D274" s="137">
        <v>102</v>
      </c>
      <c r="E274" s="139"/>
      <c r="F274" s="139"/>
      <c r="G274" s="139"/>
      <c r="H274" s="139"/>
      <c r="I274" s="139"/>
      <c r="J274" s="139"/>
      <c r="K274" s="139"/>
    </row>
    <row r="275" ht="24.95" hidden="1" customHeight="1" spans="1:11">
      <c r="A275" s="138">
        <v>58</v>
      </c>
      <c r="B275" s="138" t="s">
        <v>351</v>
      </c>
      <c r="C275" s="137" t="s">
        <v>341</v>
      </c>
      <c r="D275" s="137">
        <v>102</v>
      </c>
      <c r="E275" s="139"/>
      <c r="F275" s="139"/>
      <c r="G275" s="139"/>
      <c r="H275" s="139"/>
      <c r="I275" s="139"/>
      <c r="J275" s="139"/>
      <c r="K275" s="139"/>
    </row>
    <row r="276" ht="24.95" hidden="1" customHeight="1" spans="1:11">
      <c r="A276" s="138">
        <v>59</v>
      </c>
      <c r="B276" s="138" t="s">
        <v>352</v>
      </c>
      <c r="C276" s="137" t="s">
        <v>341</v>
      </c>
      <c r="D276" s="137">
        <v>90</v>
      </c>
      <c r="E276" s="139"/>
      <c r="F276" s="139"/>
      <c r="G276" s="139"/>
      <c r="H276" s="139"/>
      <c r="I276" s="139"/>
      <c r="J276" s="139"/>
      <c r="K276" s="139"/>
    </row>
    <row r="277" ht="24.95" hidden="1" customHeight="1" spans="1:11">
      <c r="A277" s="138">
        <v>60</v>
      </c>
      <c r="B277" s="138" t="s">
        <v>353</v>
      </c>
      <c r="C277" s="137" t="s">
        <v>341</v>
      </c>
      <c r="D277" s="137">
        <v>86</v>
      </c>
      <c r="E277" s="139"/>
      <c r="F277" s="139"/>
      <c r="G277" s="139"/>
      <c r="H277" s="139"/>
      <c r="I277" s="139"/>
      <c r="J277" s="139"/>
      <c r="K277" s="139"/>
    </row>
    <row r="278" ht="30.95" hidden="1" customHeight="1" spans="1:11">
      <c r="A278" s="109" t="s">
        <v>354</v>
      </c>
      <c r="B278" s="110"/>
      <c r="C278" s="111"/>
      <c r="D278" s="20">
        <f>SUM(D279:D281)</f>
        <v>698</v>
      </c>
      <c r="E278" s="20">
        <f>SUM(E279:E281)</f>
        <v>0</v>
      </c>
      <c r="F278" s="20">
        <f>SUM(F279:F281)</f>
        <v>0</v>
      </c>
      <c r="G278" s="20">
        <f>SUM(G279:G281)</f>
        <v>0</v>
      </c>
      <c r="H278" s="20"/>
      <c r="I278" s="20"/>
      <c r="J278" s="28"/>
      <c r="K278" s="107"/>
    </row>
    <row r="279" ht="39" hidden="1" customHeight="1" spans="1:11">
      <c r="A279" s="28">
        <v>61</v>
      </c>
      <c r="B279" s="29" t="s">
        <v>355</v>
      </c>
      <c r="C279" s="55" t="s">
        <v>356</v>
      </c>
      <c r="D279" s="141">
        <v>84</v>
      </c>
      <c r="E279" s="129"/>
      <c r="F279" s="129"/>
      <c r="G279" s="129"/>
      <c r="H279" s="129"/>
      <c r="I279" s="129"/>
      <c r="J279" s="28"/>
      <c r="K279" s="28" t="s">
        <v>24</v>
      </c>
    </row>
    <row r="280" ht="38.25" hidden="1" customHeight="1" spans="1:11">
      <c r="A280" s="28">
        <v>62</v>
      </c>
      <c r="B280" s="29" t="s">
        <v>357</v>
      </c>
      <c r="C280" s="55" t="s">
        <v>356</v>
      </c>
      <c r="D280" s="141">
        <v>348</v>
      </c>
      <c r="E280" s="129"/>
      <c r="F280" s="129"/>
      <c r="G280" s="129"/>
      <c r="H280" s="129"/>
      <c r="I280" s="129"/>
      <c r="J280" s="28"/>
      <c r="K280" s="28" t="s">
        <v>24</v>
      </c>
    </row>
    <row r="281" ht="38.25" hidden="1" customHeight="1" spans="1:11">
      <c r="A281" s="28">
        <v>63</v>
      </c>
      <c r="B281" s="29" t="s">
        <v>358</v>
      </c>
      <c r="C281" s="55" t="s">
        <v>356</v>
      </c>
      <c r="D281" s="141">
        <v>266</v>
      </c>
      <c r="E281" s="129"/>
      <c r="F281" s="129"/>
      <c r="G281" s="129"/>
      <c r="H281" s="129"/>
      <c r="I281" s="129"/>
      <c r="J281" s="28"/>
      <c r="K281" s="28" t="s">
        <v>24</v>
      </c>
    </row>
    <row r="282" ht="30.95" hidden="1" customHeight="1" spans="1:11">
      <c r="A282" s="109" t="s">
        <v>359</v>
      </c>
      <c r="B282" s="110"/>
      <c r="C282" s="111"/>
      <c r="D282" s="136">
        <f>SUM(D283:D284)</f>
        <v>372</v>
      </c>
      <c r="E282" s="136">
        <f>SUM(E283:E284)</f>
        <v>0</v>
      </c>
      <c r="F282" s="136">
        <f>SUM(F283:F284)</f>
        <v>0</v>
      </c>
      <c r="G282" s="136">
        <f>SUM(G283:G284)</f>
        <v>0</v>
      </c>
      <c r="H282" s="142"/>
      <c r="I282" s="142"/>
      <c r="J282" s="142"/>
      <c r="K282" s="142"/>
    </row>
    <row r="283" ht="38.25" hidden="1" customHeight="1" spans="1:11">
      <c r="A283" s="138">
        <v>64</v>
      </c>
      <c r="B283" s="137" t="s">
        <v>360</v>
      </c>
      <c r="C283" s="137" t="s">
        <v>361</v>
      </c>
      <c r="D283" s="137">
        <v>72</v>
      </c>
      <c r="E283" s="139"/>
      <c r="F283" s="140"/>
      <c r="G283" s="139"/>
      <c r="H283" s="139"/>
      <c r="I283" s="139"/>
      <c r="J283" s="139"/>
      <c r="K283" s="28" t="s">
        <v>24</v>
      </c>
    </row>
    <row r="284" ht="30.95" hidden="1" customHeight="1" spans="1:11">
      <c r="A284" s="138">
        <v>65</v>
      </c>
      <c r="B284" s="137" t="s">
        <v>362</v>
      </c>
      <c r="C284" s="137" t="s">
        <v>361</v>
      </c>
      <c r="D284" s="137">
        <v>300</v>
      </c>
      <c r="E284" s="139"/>
      <c r="F284" s="139"/>
      <c r="G284" s="139"/>
      <c r="H284" s="139"/>
      <c r="I284" s="139"/>
      <c r="J284" s="139"/>
      <c r="K284" s="139"/>
    </row>
    <row r="285" ht="30.95" hidden="1" customHeight="1" spans="1:11">
      <c r="A285" s="19" t="s">
        <v>363</v>
      </c>
      <c r="B285" s="19"/>
      <c r="C285" s="19"/>
      <c r="D285" s="20">
        <f>SUM(D286:D288)</f>
        <v>1712</v>
      </c>
      <c r="E285" s="20">
        <f>SUM(E286:E288)</f>
        <v>0</v>
      </c>
      <c r="F285" s="20">
        <f>SUM(F286:F288)</f>
        <v>0</v>
      </c>
      <c r="G285" s="20">
        <f>SUM(G286:G288)</f>
        <v>0</v>
      </c>
      <c r="H285" s="51"/>
      <c r="I285" s="51"/>
      <c r="J285" s="65"/>
      <c r="K285" s="107"/>
    </row>
    <row r="286" ht="30.95" hidden="1" customHeight="1" spans="1:11">
      <c r="A286" s="29">
        <v>66</v>
      </c>
      <c r="B286" s="29" t="s">
        <v>364</v>
      </c>
      <c r="C286" s="29" t="s">
        <v>365</v>
      </c>
      <c r="D286" s="143">
        <v>1175</v>
      </c>
      <c r="E286" s="143"/>
      <c r="F286" s="143"/>
      <c r="G286" s="143"/>
      <c r="H286" s="143"/>
      <c r="I286" s="143"/>
      <c r="J286" s="29"/>
      <c r="K286" s="28"/>
    </row>
    <row r="287" ht="30.95" hidden="1" customHeight="1" spans="1:11">
      <c r="A287" s="29">
        <v>67</v>
      </c>
      <c r="B287" s="29" t="s">
        <v>366</v>
      </c>
      <c r="C287" s="29" t="s">
        <v>365</v>
      </c>
      <c r="D287" s="143">
        <v>517</v>
      </c>
      <c r="E287" s="143"/>
      <c r="F287" s="143"/>
      <c r="G287" s="143"/>
      <c r="H287" s="143"/>
      <c r="I287" s="143"/>
      <c r="J287" s="29"/>
      <c r="K287" s="28"/>
    </row>
    <row r="288" ht="30.95" hidden="1" customHeight="1" spans="1:11">
      <c r="A288" s="29">
        <v>68</v>
      </c>
      <c r="B288" s="29" t="s">
        <v>367</v>
      </c>
      <c r="C288" s="29" t="s">
        <v>365</v>
      </c>
      <c r="D288" s="143">
        <v>20</v>
      </c>
      <c r="E288" s="143"/>
      <c r="F288" s="143"/>
      <c r="G288" s="143"/>
      <c r="H288" s="143"/>
      <c r="I288" s="143"/>
      <c r="J288" s="29"/>
      <c r="K288" s="28"/>
    </row>
    <row r="289" ht="26.25" hidden="1" customHeight="1" spans="1:11">
      <c r="A289" s="19" t="s">
        <v>368</v>
      </c>
      <c r="B289" s="19"/>
      <c r="C289" s="19"/>
      <c r="D289" s="19">
        <f>SUM(D290:D321)</f>
        <v>2202</v>
      </c>
      <c r="E289" s="19">
        <f>SUM(E290:E321)</f>
        <v>0</v>
      </c>
      <c r="F289" s="19">
        <f>SUM(F290:F321)</f>
        <v>0</v>
      </c>
      <c r="G289" s="19">
        <f>SUM(G290:G321)</f>
        <v>0</v>
      </c>
      <c r="H289" s="144"/>
      <c r="I289" s="144"/>
      <c r="J289" s="144"/>
      <c r="K289" s="144"/>
    </row>
    <row r="290" ht="30.95" hidden="1" customHeight="1" spans="1:11">
      <c r="A290" s="145">
        <v>69</v>
      </c>
      <c r="B290" s="145" t="s">
        <v>369</v>
      </c>
      <c r="C290" s="146" t="s">
        <v>370</v>
      </c>
      <c r="D290" s="146">
        <v>658</v>
      </c>
      <c r="E290" s="147"/>
      <c r="F290" s="148"/>
      <c r="G290" s="147"/>
      <c r="H290" s="139"/>
      <c r="I290" s="147"/>
      <c r="J290" s="150"/>
      <c r="K290" s="147"/>
    </row>
    <row r="291" ht="30.95" hidden="1" customHeight="1" spans="1:11">
      <c r="A291" s="145">
        <v>70</v>
      </c>
      <c r="B291" s="145" t="s">
        <v>371</v>
      </c>
      <c r="C291" s="146" t="s">
        <v>370</v>
      </c>
      <c r="D291" s="146">
        <v>268</v>
      </c>
      <c r="E291" s="147"/>
      <c r="F291" s="147"/>
      <c r="G291" s="147"/>
      <c r="H291" s="139"/>
      <c r="I291" s="147"/>
      <c r="J291" s="150"/>
      <c r="K291" s="147"/>
    </row>
    <row r="292" ht="30.95" hidden="1" customHeight="1" spans="1:11">
      <c r="A292" s="145">
        <v>71</v>
      </c>
      <c r="B292" s="145" t="s">
        <v>372</v>
      </c>
      <c r="C292" s="146" t="s">
        <v>370</v>
      </c>
      <c r="D292" s="146">
        <v>52</v>
      </c>
      <c r="E292" s="147"/>
      <c r="F292" s="147"/>
      <c r="G292" s="147"/>
      <c r="H292" s="139"/>
      <c r="I292" s="147"/>
      <c r="J292" s="147"/>
      <c r="K292" s="147"/>
    </row>
    <row r="293" ht="36" hidden="1" customHeight="1" spans="1:11">
      <c r="A293" s="145">
        <v>72</v>
      </c>
      <c r="B293" s="145" t="s">
        <v>373</v>
      </c>
      <c r="C293" s="145" t="s">
        <v>370</v>
      </c>
      <c r="D293" s="145">
        <v>198</v>
      </c>
      <c r="E293" s="149"/>
      <c r="F293" s="147"/>
      <c r="G293" s="147"/>
      <c r="H293" s="139"/>
      <c r="I293" s="147"/>
      <c r="J293" s="149"/>
      <c r="K293" s="28" t="s">
        <v>24</v>
      </c>
    </row>
    <row r="294" ht="36" hidden="1" customHeight="1" spans="1:11">
      <c r="A294" s="145">
        <v>73</v>
      </c>
      <c r="B294" s="145" t="s">
        <v>374</v>
      </c>
      <c r="C294" s="145" t="s">
        <v>370</v>
      </c>
      <c r="D294" s="145">
        <v>67</v>
      </c>
      <c r="E294" s="149"/>
      <c r="F294" s="147"/>
      <c r="G294" s="147"/>
      <c r="H294" s="139"/>
      <c r="I294" s="147"/>
      <c r="J294" s="149"/>
      <c r="K294" s="28" t="s">
        <v>24</v>
      </c>
    </row>
    <row r="295" ht="36" hidden="1" customHeight="1" spans="1:11">
      <c r="A295" s="145">
        <v>74</v>
      </c>
      <c r="B295" s="145" t="s">
        <v>375</v>
      </c>
      <c r="C295" s="145" t="s">
        <v>370</v>
      </c>
      <c r="D295" s="145">
        <v>42</v>
      </c>
      <c r="E295" s="149"/>
      <c r="F295" s="147"/>
      <c r="G295" s="147"/>
      <c r="H295" s="139"/>
      <c r="I295" s="147"/>
      <c r="J295" s="149"/>
      <c r="K295" s="28" t="s">
        <v>24</v>
      </c>
    </row>
    <row r="296" ht="36" hidden="1" customHeight="1" spans="1:11">
      <c r="A296" s="145">
        <v>75</v>
      </c>
      <c r="B296" s="145" t="s">
        <v>376</v>
      </c>
      <c r="C296" s="145" t="s">
        <v>370</v>
      </c>
      <c r="D296" s="145">
        <v>36</v>
      </c>
      <c r="E296" s="149"/>
      <c r="F296" s="147"/>
      <c r="G296" s="147"/>
      <c r="H296" s="139"/>
      <c r="I296" s="147"/>
      <c r="J296" s="149"/>
      <c r="K296" s="28" t="s">
        <v>24</v>
      </c>
    </row>
    <row r="297" ht="36" hidden="1" customHeight="1" spans="1:11">
      <c r="A297" s="145">
        <v>76</v>
      </c>
      <c r="B297" s="145" t="s">
        <v>377</v>
      </c>
      <c r="C297" s="145" t="s">
        <v>370</v>
      </c>
      <c r="D297" s="145">
        <v>48</v>
      </c>
      <c r="E297" s="149"/>
      <c r="F297" s="147"/>
      <c r="G297" s="147"/>
      <c r="H297" s="139"/>
      <c r="I297" s="147"/>
      <c r="J297" s="149"/>
      <c r="K297" s="28" t="s">
        <v>24</v>
      </c>
    </row>
    <row r="298" ht="36" hidden="1" customHeight="1" spans="1:11">
      <c r="A298" s="145">
        <v>77</v>
      </c>
      <c r="B298" s="145" t="s">
        <v>378</v>
      </c>
      <c r="C298" s="145" t="s">
        <v>370</v>
      </c>
      <c r="D298" s="145">
        <v>62</v>
      </c>
      <c r="E298" s="149"/>
      <c r="F298" s="147"/>
      <c r="G298" s="147"/>
      <c r="H298" s="139"/>
      <c r="I298" s="147"/>
      <c r="J298" s="149"/>
      <c r="K298" s="28" t="s">
        <v>24</v>
      </c>
    </row>
    <row r="299" ht="30.95" hidden="1" customHeight="1" spans="1:11">
      <c r="A299" s="145">
        <v>78</v>
      </c>
      <c r="B299" s="145" t="s">
        <v>379</v>
      </c>
      <c r="C299" s="146" t="s">
        <v>370</v>
      </c>
      <c r="D299" s="146">
        <v>8</v>
      </c>
      <c r="E299" s="147"/>
      <c r="F299" s="149"/>
      <c r="G299" s="147"/>
      <c r="H299" s="139"/>
      <c r="I299" s="147"/>
      <c r="J299" s="147"/>
      <c r="K299" s="147"/>
    </row>
    <row r="300" ht="30.95" hidden="1" customHeight="1" spans="1:11">
      <c r="A300" s="145">
        <v>79</v>
      </c>
      <c r="B300" s="145" t="s">
        <v>380</v>
      </c>
      <c r="C300" s="146" t="s">
        <v>370</v>
      </c>
      <c r="D300" s="146">
        <v>6</v>
      </c>
      <c r="E300" s="147"/>
      <c r="F300" s="147"/>
      <c r="G300" s="147"/>
      <c r="H300" s="139"/>
      <c r="I300" s="147"/>
      <c r="J300" s="147"/>
      <c r="K300" s="147"/>
    </row>
    <row r="301" ht="30.95" hidden="1" customHeight="1" spans="1:11">
      <c r="A301" s="145">
        <v>80</v>
      </c>
      <c r="B301" s="146" t="s">
        <v>381</v>
      </c>
      <c r="C301" s="146" t="s">
        <v>382</v>
      </c>
      <c r="D301" s="146">
        <v>12</v>
      </c>
      <c r="E301" s="147"/>
      <c r="F301" s="149"/>
      <c r="G301" s="147"/>
      <c r="H301" s="139"/>
      <c r="I301" s="147"/>
      <c r="J301" s="147"/>
      <c r="K301" s="147"/>
    </row>
    <row r="302" ht="30.95" hidden="1" customHeight="1" spans="1:11">
      <c r="A302" s="145">
        <v>81</v>
      </c>
      <c r="B302" s="146" t="s">
        <v>383</v>
      </c>
      <c r="C302" s="146" t="s">
        <v>370</v>
      </c>
      <c r="D302" s="146">
        <v>14</v>
      </c>
      <c r="E302" s="149"/>
      <c r="F302" s="147"/>
      <c r="G302" s="147"/>
      <c r="H302" s="139"/>
      <c r="I302" s="147"/>
      <c r="J302" s="147"/>
      <c r="K302" s="147"/>
    </row>
    <row r="303" ht="30.95" hidden="1" customHeight="1" spans="1:11">
      <c r="A303" s="145">
        <v>82</v>
      </c>
      <c r="B303" s="145" t="s">
        <v>384</v>
      </c>
      <c r="C303" s="146" t="s">
        <v>370</v>
      </c>
      <c r="D303" s="145">
        <v>150</v>
      </c>
      <c r="E303" s="147"/>
      <c r="F303" s="147"/>
      <c r="G303" s="147"/>
      <c r="H303" s="139"/>
      <c r="I303" s="149"/>
      <c r="J303" s="149"/>
      <c r="K303" s="149"/>
    </row>
    <row r="304" ht="27" hidden="1" customHeight="1" spans="1:11">
      <c r="A304" s="145">
        <v>83</v>
      </c>
      <c r="B304" s="145" t="s">
        <v>385</v>
      </c>
      <c r="C304" s="146" t="s">
        <v>370</v>
      </c>
      <c r="D304" s="145">
        <v>55</v>
      </c>
      <c r="E304" s="147"/>
      <c r="F304" s="147"/>
      <c r="G304" s="147"/>
      <c r="H304" s="139"/>
      <c r="I304" s="149"/>
      <c r="J304" s="149"/>
      <c r="K304" s="149"/>
    </row>
    <row r="305" ht="30.95" hidden="1" customHeight="1" spans="1:11">
      <c r="A305" s="145">
        <v>84</v>
      </c>
      <c r="B305" s="145" t="s">
        <v>386</v>
      </c>
      <c r="C305" s="146" t="s">
        <v>370</v>
      </c>
      <c r="D305" s="145">
        <v>46</v>
      </c>
      <c r="E305" s="147"/>
      <c r="F305" s="147"/>
      <c r="G305" s="147"/>
      <c r="H305" s="139"/>
      <c r="I305" s="149"/>
      <c r="J305" s="149"/>
      <c r="K305" s="149"/>
    </row>
    <row r="306" ht="30.95" hidden="1" customHeight="1" spans="1:11">
      <c r="A306" s="145">
        <v>85</v>
      </c>
      <c r="B306" s="145" t="s">
        <v>387</v>
      </c>
      <c r="C306" s="146" t="s">
        <v>370</v>
      </c>
      <c r="D306" s="146">
        <v>21</v>
      </c>
      <c r="E306" s="147"/>
      <c r="F306" s="147"/>
      <c r="G306" s="147"/>
      <c r="H306" s="139"/>
      <c r="I306" s="149"/>
      <c r="J306" s="149"/>
      <c r="K306" s="149"/>
    </row>
    <row r="307" ht="30.95" hidden="1" customHeight="1" spans="1:11">
      <c r="A307" s="145">
        <v>86</v>
      </c>
      <c r="B307" s="145" t="s">
        <v>388</v>
      </c>
      <c r="C307" s="146" t="s">
        <v>370</v>
      </c>
      <c r="D307" s="146">
        <v>8</v>
      </c>
      <c r="E307" s="147"/>
      <c r="F307" s="147"/>
      <c r="G307" s="147"/>
      <c r="H307" s="139"/>
      <c r="I307" s="149"/>
      <c r="J307" s="149"/>
      <c r="K307" s="149"/>
    </row>
    <row r="308" ht="24.95" hidden="1" customHeight="1" spans="1:11">
      <c r="A308" s="145">
        <v>87</v>
      </c>
      <c r="B308" s="146" t="s">
        <v>389</v>
      </c>
      <c r="C308" s="146" t="s">
        <v>370</v>
      </c>
      <c r="D308" s="146">
        <v>12</v>
      </c>
      <c r="E308" s="147"/>
      <c r="F308" s="147"/>
      <c r="G308" s="147"/>
      <c r="H308" s="139"/>
      <c r="I308" s="149"/>
      <c r="J308" s="149"/>
      <c r="K308" s="149"/>
    </row>
    <row r="309" ht="30.95" hidden="1" customHeight="1" spans="1:11">
      <c r="A309" s="145">
        <v>88</v>
      </c>
      <c r="B309" s="146" t="s">
        <v>390</v>
      </c>
      <c r="C309" s="146" t="s">
        <v>370</v>
      </c>
      <c r="D309" s="146">
        <v>16</v>
      </c>
      <c r="E309" s="147"/>
      <c r="F309" s="147"/>
      <c r="G309" s="147"/>
      <c r="H309" s="139"/>
      <c r="I309" s="149"/>
      <c r="J309" s="149"/>
      <c r="K309" s="149"/>
    </row>
    <row r="310" ht="30.95" hidden="1" customHeight="1" spans="1:11">
      <c r="A310" s="145">
        <v>89</v>
      </c>
      <c r="B310" s="146" t="s">
        <v>391</v>
      </c>
      <c r="C310" s="146" t="s">
        <v>370</v>
      </c>
      <c r="D310" s="146">
        <v>22</v>
      </c>
      <c r="E310" s="147"/>
      <c r="F310" s="147"/>
      <c r="G310" s="147"/>
      <c r="H310" s="139"/>
      <c r="I310" s="149"/>
      <c r="J310" s="149"/>
      <c r="K310" s="149"/>
    </row>
    <row r="311" ht="30.95" hidden="1" customHeight="1" spans="1:11">
      <c r="A311" s="145">
        <v>90</v>
      </c>
      <c r="B311" s="145" t="s">
        <v>392</v>
      </c>
      <c r="C311" s="146" t="s">
        <v>370</v>
      </c>
      <c r="D311" s="145">
        <v>46</v>
      </c>
      <c r="E311" s="147"/>
      <c r="F311" s="147"/>
      <c r="G311" s="147"/>
      <c r="H311" s="139"/>
      <c r="I311" s="149"/>
      <c r="J311" s="149"/>
      <c r="K311" s="149"/>
    </row>
    <row r="312" ht="30.95" hidden="1" customHeight="1" spans="1:11">
      <c r="A312" s="145">
        <v>91</v>
      </c>
      <c r="B312" s="146" t="s">
        <v>393</v>
      </c>
      <c r="C312" s="146" t="s">
        <v>370</v>
      </c>
      <c r="D312" s="146">
        <v>16</v>
      </c>
      <c r="E312" s="147"/>
      <c r="F312" s="147"/>
      <c r="G312" s="147"/>
      <c r="H312" s="139"/>
      <c r="I312" s="149"/>
      <c r="J312" s="149"/>
      <c r="K312" s="149"/>
    </row>
    <row r="313" ht="30.95" hidden="1" customHeight="1" spans="1:11">
      <c r="A313" s="145">
        <v>92</v>
      </c>
      <c r="B313" s="145" t="s">
        <v>394</v>
      </c>
      <c r="C313" s="146" t="s">
        <v>370</v>
      </c>
      <c r="D313" s="145">
        <v>32</v>
      </c>
      <c r="E313" s="147"/>
      <c r="F313" s="147"/>
      <c r="G313" s="147"/>
      <c r="H313" s="139"/>
      <c r="I313" s="149"/>
      <c r="J313" s="149"/>
      <c r="K313" s="149"/>
    </row>
    <row r="314" ht="30.95" hidden="1" customHeight="1" spans="1:11">
      <c r="A314" s="145">
        <v>93</v>
      </c>
      <c r="B314" s="145" t="s">
        <v>395</v>
      </c>
      <c r="C314" s="146" t="s">
        <v>370</v>
      </c>
      <c r="D314" s="145">
        <v>28</v>
      </c>
      <c r="E314" s="147"/>
      <c r="F314" s="147"/>
      <c r="G314" s="147"/>
      <c r="H314" s="139"/>
      <c r="I314" s="149"/>
      <c r="J314" s="149"/>
      <c r="K314" s="149"/>
    </row>
    <row r="315" ht="29.25" hidden="1" customHeight="1" spans="1:11">
      <c r="A315" s="145">
        <v>94</v>
      </c>
      <c r="B315" s="145" t="s">
        <v>396</v>
      </c>
      <c r="C315" s="146" t="s">
        <v>370</v>
      </c>
      <c r="D315" s="145">
        <v>16</v>
      </c>
      <c r="E315" s="147"/>
      <c r="F315" s="147"/>
      <c r="G315" s="147"/>
      <c r="H315" s="139"/>
      <c r="I315" s="149"/>
      <c r="J315" s="149"/>
      <c r="K315" s="149"/>
    </row>
    <row r="316" ht="28.5" hidden="1" customHeight="1" spans="1:11">
      <c r="A316" s="145">
        <v>95</v>
      </c>
      <c r="B316" s="145" t="s">
        <v>397</v>
      </c>
      <c r="C316" s="146" t="s">
        <v>370</v>
      </c>
      <c r="D316" s="145">
        <v>28</v>
      </c>
      <c r="E316" s="147"/>
      <c r="F316" s="147"/>
      <c r="G316" s="147"/>
      <c r="H316" s="139"/>
      <c r="I316" s="149"/>
      <c r="J316" s="149"/>
      <c r="K316" s="149"/>
    </row>
    <row r="317" ht="30" hidden="1" customHeight="1" spans="1:11">
      <c r="A317" s="145">
        <v>96</v>
      </c>
      <c r="B317" s="145" t="s">
        <v>398</v>
      </c>
      <c r="C317" s="146" t="s">
        <v>370</v>
      </c>
      <c r="D317" s="145">
        <v>36</v>
      </c>
      <c r="E317" s="147"/>
      <c r="F317" s="147"/>
      <c r="G317" s="147"/>
      <c r="H317" s="139"/>
      <c r="I317" s="149"/>
      <c r="J317" s="149"/>
      <c r="K317" s="149"/>
    </row>
    <row r="318" ht="30" hidden="1" customHeight="1" spans="1:11">
      <c r="A318" s="145">
        <v>97</v>
      </c>
      <c r="B318" s="145" t="s">
        <v>399</v>
      </c>
      <c r="C318" s="146" t="s">
        <v>370</v>
      </c>
      <c r="D318" s="145">
        <v>36</v>
      </c>
      <c r="E318" s="147"/>
      <c r="F318" s="147"/>
      <c r="G318" s="147"/>
      <c r="H318" s="139"/>
      <c r="I318" s="149"/>
      <c r="J318" s="149"/>
      <c r="K318" s="149"/>
    </row>
    <row r="319" ht="30" hidden="1" customHeight="1" spans="1:11">
      <c r="A319" s="145">
        <v>98</v>
      </c>
      <c r="B319" s="145" t="s">
        <v>400</v>
      </c>
      <c r="C319" s="146" t="s">
        <v>370</v>
      </c>
      <c r="D319" s="146">
        <v>51</v>
      </c>
      <c r="E319" s="147"/>
      <c r="F319" s="147"/>
      <c r="G319" s="147"/>
      <c r="H319" s="139"/>
      <c r="I319" s="147"/>
      <c r="J319" s="147"/>
      <c r="K319" s="147"/>
    </row>
    <row r="320" ht="30" hidden="1" customHeight="1" spans="1:11">
      <c r="A320" s="145">
        <v>99</v>
      </c>
      <c r="B320" s="145" t="s">
        <v>401</v>
      </c>
      <c r="C320" s="146" t="s">
        <v>370</v>
      </c>
      <c r="D320" s="146">
        <v>57</v>
      </c>
      <c r="E320" s="147"/>
      <c r="F320" s="147"/>
      <c r="G320" s="147"/>
      <c r="H320" s="139"/>
      <c r="I320" s="147"/>
      <c r="J320" s="147"/>
      <c r="K320" s="147"/>
    </row>
    <row r="321" ht="30" hidden="1" customHeight="1" spans="1:11">
      <c r="A321" s="145">
        <v>100</v>
      </c>
      <c r="B321" s="145" t="s">
        <v>402</v>
      </c>
      <c r="C321" s="146" t="s">
        <v>370</v>
      </c>
      <c r="D321" s="146">
        <v>55</v>
      </c>
      <c r="E321" s="147"/>
      <c r="F321" s="147"/>
      <c r="G321" s="147"/>
      <c r="H321" s="139"/>
      <c r="I321" s="147"/>
      <c r="J321" s="147"/>
      <c r="K321" s="147"/>
    </row>
    <row r="322" ht="29.25" hidden="1" customHeight="1" spans="1:11">
      <c r="A322" s="19" t="s">
        <v>403</v>
      </c>
      <c r="B322" s="19"/>
      <c r="C322" s="19"/>
      <c r="D322" s="136">
        <f>SUM(D323:D337)</f>
        <v>264</v>
      </c>
      <c r="E322" s="136">
        <f>SUM(E323:E337)</f>
        <v>0</v>
      </c>
      <c r="F322" s="136">
        <f>SUM(F323:F337)</f>
        <v>0</v>
      </c>
      <c r="G322" s="136">
        <f>SUM(G323:G337)</f>
        <v>0</v>
      </c>
      <c r="H322" s="142"/>
      <c r="I322" s="142"/>
      <c r="J322" s="142"/>
      <c r="K322" s="142"/>
    </row>
    <row r="323" ht="30" hidden="1" customHeight="1" spans="1:11">
      <c r="A323" s="137">
        <v>101</v>
      </c>
      <c r="B323" s="138" t="s">
        <v>404</v>
      </c>
      <c r="C323" s="137" t="s">
        <v>405</v>
      </c>
      <c r="D323" s="137">
        <v>20</v>
      </c>
      <c r="E323" s="139"/>
      <c r="F323" s="139"/>
      <c r="G323" s="139"/>
      <c r="H323" s="139"/>
      <c r="I323" s="139"/>
      <c r="J323" s="139"/>
      <c r="K323" s="139"/>
    </row>
    <row r="324" ht="30" hidden="1" customHeight="1" spans="1:11">
      <c r="A324" s="137">
        <v>102</v>
      </c>
      <c r="B324" s="138" t="s">
        <v>406</v>
      </c>
      <c r="C324" s="137" t="s">
        <v>405</v>
      </c>
      <c r="D324" s="137">
        <v>18</v>
      </c>
      <c r="E324" s="139"/>
      <c r="F324" s="139"/>
      <c r="G324" s="139"/>
      <c r="H324" s="139"/>
      <c r="I324" s="139"/>
      <c r="J324" s="139"/>
      <c r="K324" s="139"/>
    </row>
    <row r="325" ht="30" hidden="1" customHeight="1" spans="1:11">
      <c r="A325" s="137">
        <v>103</v>
      </c>
      <c r="B325" s="138" t="s">
        <v>407</v>
      </c>
      <c r="C325" s="137" t="s">
        <v>405</v>
      </c>
      <c r="D325" s="137">
        <v>18</v>
      </c>
      <c r="E325" s="139"/>
      <c r="F325" s="139"/>
      <c r="G325" s="139"/>
      <c r="H325" s="139"/>
      <c r="I325" s="139"/>
      <c r="J325" s="139"/>
      <c r="K325" s="139"/>
    </row>
    <row r="326" ht="30" hidden="1" customHeight="1" spans="1:11">
      <c r="A326" s="137">
        <v>104</v>
      </c>
      <c r="B326" s="138" t="s">
        <v>408</v>
      </c>
      <c r="C326" s="137" t="s">
        <v>405</v>
      </c>
      <c r="D326" s="137">
        <v>6</v>
      </c>
      <c r="E326" s="139"/>
      <c r="F326" s="139"/>
      <c r="G326" s="139"/>
      <c r="H326" s="139"/>
      <c r="I326" s="139"/>
      <c r="J326" s="139"/>
      <c r="K326" s="139"/>
    </row>
    <row r="327" ht="30" hidden="1" customHeight="1" spans="1:11">
      <c r="A327" s="137">
        <v>105</v>
      </c>
      <c r="B327" s="138" t="s">
        <v>409</v>
      </c>
      <c r="C327" s="137" t="s">
        <v>405</v>
      </c>
      <c r="D327" s="137">
        <v>16</v>
      </c>
      <c r="E327" s="139"/>
      <c r="F327" s="139"/>
      <c r="G327" s="139"/>
      <c r="H327" s="139"/>
      <c r="I327" s="139"/>
      <c r="J327" s="139"/>
      <c r="K327" s="139"/>
    </row>
    <row r="328" ht="30" hidden="1" customHeight="1" spans="1:11">
      <c r="A328" s="137">
        <v>106</v>
      </c>
      <c r="B328" s="138" t="s">
        <v>410</v>
      </c>
      <c r="C328" s="137" t="s">
        <v>405</v>
      </c>
      <c r="D328" s="137">
        <v>20</v>
      </c>
      <c r="E328" s="139"/>
      <c r="F328" s="151"/>
      <c r="G328" s="139"/>
      <c r="H328" s="139"/>
      <c r="I328" s="139"/>
      <c r="J328" s="139"/>
      <c r="K328" s="139"/>
    </row>
    <row r="329" ht="30" hidden="1" customHeight="1" spans="1:11">
      <c r="A329" s="137">
        <v>107</v>
      </c>
      <c r="B329" s="138" t="s">
        <v>411</v>
      </c>
      <c r="C329" s="137" t="s">
        <v>405</v>
      </c>
      <c r="D329" s="137">
        <v>10</v>
      </c>
      <c r="E329" s="139"/>
      <c r="F329" s="139"/>
      <c r="G329" s="139"/>
      <c r="H329" s="139"/>
      <c r="I329" s="139"/>
      <c r="J329" s="139"/>
      <c r="K329" s="139"/>
    </row>
    <row r="330" ht="30" hidden="1" customHeight="1" spans="1:11">
      <c r="A330" s="137">
        <v>108</v>
      </c>
      <c r="B330" s="138" t="s">
        <v>412</v>
      </c>
      <c r="C330" s="137" t="s">
        <v>405</v>
      </c>
      <c r="D330" s="137">
        <v>10</v>
      </c>
      <c r="E330" s="139"/>
      <c r="F330" s="139"/>
      <c r="G330" s="139"/>
      <c r="H330" s="139"/>
      <c r="I330" s="139"/>
      <c r="J330" s="139"/>
      <c r="K330" s="139"/>
    </row>
    <row r="331" ht="30" hidden="1" customHeight="1" spans="1:11">
      <c r="A331" s="137">
        <v>109</v>
      </c>
      <c r="B331" s="138" t="s">
        <v>413</v>
      </c>
      <c r="C331" s="137" t="s">
        <v>405</v>
      </c>
      <c r="D331" s="137">
        <v>12</v>
      </c>
      <c r="E331" s="139"/>
      <c r="F331" s="139"/>
      <c r="G331" s="139"/>
      <c r="H331" s="139"/>
      <c r="I331" s="139"/>
      <c r="J331" s="139"/>
      <c r="K331" s="139"/>
    </row>
    <row r="332" ht="30" hidden="1" customHeight="1" spans="1:11">
      <c r="A332" s="137">
        <v>110</v>
      </c>
      <c r="B332" s="138" t="s">
        <v>414</v>
      </c>
      <c r="C332" s="137" t="s">
        <v>405</v>
      </c>
      <c r="D332" s="137">
        <v>20</v>
      </c>
      <c r="E332" s="139"/>
      <c r="F332" s="139"/>
      <c r="G332" s="139"/>
      <c r="H332" s="139"/>
      <c r="I332" s="139"/>
      <c r="J332" s="139"/>
      <c r="K332" s="139"/>
    </row>
    <row r="333" ht="30" hidden="1" customHeight="1" spans="1:11">
      <c r="A333" s="137">
        <v>111</v>
      </c>
      <c r="B333" s="138" t="s">
        <v>415</v>
      </c>
      <c r="C333" s="137" t="s">
        <v>405</v>
      </c>
      <c r="D333" s="137">
        <v>6</v>
      </c>
      <c r="E333" s="139"/>
      <c r="F333" s="139"/>
      <c r="G333" s="139"/>
      <c r="H333" s="139"/>
      <c r="I333" s="139"/>
      <c r="J333" s="139"/>
      <c r="K333" s="139"/>
    </row>
    <row r="334" ht="30" hidden="1" customHeight="1" spans="1:11">
      <c r="A334" s="137">
        <v>112</v>
      </c>
      <c r="B334" s="138" t="s">
        <v>416</v>
      </c>
      <c r="C334" s="137" t="s">
        <v>405</v>
      </c>
      <c r="D334" s="137">
        <v>20</v>
      </c>
      <c r="E334" s="139"/>
      <c r="F334" s="139"/>
      <c r="G334" s="139"/>
      <c r="H334" s="139"/>
      <c r="I334" s="139"/>
      <c r="J334" s="139"/>
      <c r="K334" s="139"/>
    </row>
    <row r="335" ht="30" hidden="1" customHeight="1" spans="1:11">
      <c r="A335" s="137">
        <v>113</v>
      </c>
      <c r="B335" s="138" t="s">
        <v>417</v>
      </c>
      <c r="C335" s="137" t="s">
        <v>405</v>
      </c>
      <c r="D335" s="137">
        <v>30</v>
      </c>
      <c r="E335" s="139"/>
      <c r="F335" s="139"/>
      <c r="G335" s="139"/>
      <c r="H335" s="139"/>
      <c r="I335" s="139"/>
      <c r="J335" s="139"/>
      <c r="K335" s="139"/>
    </row>
    <row r="336" ht="30" hidden="1" customHeight="1" spans="1:11">
      <c r="A336" s="137">
        <v>114</v>
      </c>
      <c r="B336" s="138" t="s">
        <v>418</v>
      </c>
      <c r="C336" s="137" t="s">
        <v>405</v>
      </c>
      <c r="D336" s="137">
        <v>16</v>
      </c>
      <c r="E336" s="139"/>
      <c r="F336" s="139"/>
      <c r="G336" s="139"/>
      <c r="H336" s="139"/>
      <c r="I336" s="139"/>
      <c r="J336" s="139"/>
      <c r="K336" s="139"/>
    </row>
    <row r="337" ht="30" hidden="1" customHeight="1" spans="1:11">
      <c r="A337" s="137">
        <v>115</v>
      </c>
      <c r="B337" s="138" t="s">
        <v>419</v>
      </c>
      <c r="C337" s="137" t="s">
        <v>405</v>
      </c>
      <c r="D337" s="137">
        <v>42</v>
      </c>
      <c r="E337" s="139"/>
      <c r="F337" s="139"/>
      <c r="G337" s="139"/>
      <c r="H337" s="139"/>
      <c r="I337" s="139"/>
      <c r="J337" s="139"/>
      <c r="K337" s="139"/>
    </row>
    <row r="338" ht="24.75" hidden="1" customHeight="1" spans="1:11">
      <c r="A338" s="19" t="s">
        <v>420</v>
      </c>
      <c r="B338" s="19"/>
      <c r="C338" s="19"/>
      <c r="D338" s="20">
        <f>SUM(D339,D353,D355,D360,D362)</f>
        <v>15650</v>
      </c>
      <c r="E338" s="20">
        <f>SUM(E339,E353,E355,E360,E362)</f>
        <v>0</v>
      </c>
      <c r="F338" s="20">
        <f>SUM(F339,F353,F355,F360,F362)</f>
        <v>0</v>
      </c>
      <c r="G338" s="20">
        <f>SUM(G339,G353,G355,G360,G362)</f>
        <v>0</v>
      </c>
      <c r="H338" s="20"/>
      <c r="I338" s="20"/>
      <c r="J338" s="19"/>
      <c r="K338" s="107"/>
    </row>
    <row r="339" ht="21.75" hidden="1" customHeight="1" spans="1:11">
      <c r="A339" s="19" t="s">
        <v>17</v>
      </c>
      <c r="B339" s="19"/>
      <c r="C339" s="19"/>
      <c r="D339" s="20">
        <f>SUM(D340:D352)</f>
        <v>8626</v>
      </c>
      <c r="E339" s="20">
        <f>SUM(E340:E352)</f>
        <v>0</v>
      </c>
      <c r="F339" s="20">
        <f>SUM(F340:F352)</f>
        <v>0</v>
      </c>
      <c r="G339" s="20">
        <f>SUM(G340:G352)</f>
        <v>0</v>
      </c>
      <c r="H339" s="20"/>
      <c r="I339" s="20"/>
      <c r="J339" s="19"/>
      <c r="K339" s="107"/>
    </row>
    <row r="340" ht="39.75" hidden="1" customHeight="1" spans="1:11">
      <c r="A340" s="28">
        <v>1</v>
      </c>
      <c r="B340" s="28" t="s">
        <v>421</v>
      </c>
      <c r="C340" s="28" t="s">
        <v>112</v>
      </c>
      <c r="D340" s="52">
        <v>3225</v>
      </c>
      <c r="E340" s="52"/>
      <c r="F340" s="52"/>
      <c r="G340" s="52"/>
      <c r="H340" s="52"/>
      <c r="I340" s="52"/>
      <c r="J340" s="28"/>
      <c r="K340" s="28" t="s">
        <v>24</v>
      </c>
    </row>
    <row r="341" ht="27.95" hidden="1" customHeight="1" spans="1:11">
      <c r="A341" s="28">
        <v>2</v>
      </c>
      <c r="B341" s="28" t="s">
        <v>422</v>
      </c>
      <c r="C341" s="28" t="s">
        <v>112</v>
      </c>
      <c r="D341" s="52">
        <v>966</v>
      </c>
      <c r="E341" s="52"/>
      <c r="F341" s="52"/>
      <c r="G341" s="52"/>
      <c r="H341" s="52"/>
      <c r="I341" s="52"/>
      <c r="J341" s="28"/>
      <c r="K341" s="28"/>
    </row>
    <row r="342" ht="27.95" hidden="1" customHeight="1" spans="1:11">
      <c r="A342" s="28">
        <v>3</v>
      </c>
      <c r="B342" s="28" t="s">
        <v>423</v>
      </c>
      <c r="C342" s="28" t="s">
        <v>112</v>
      </c>
      <c r="D342" s="129">
        <v>400</v>
      </c>
      <c r="E342" s="52"/>
      <c r="F342" s="129"/>
      <c r="G342" s="129"/>
      <c r="H342" s="129"/>
      <c r="I342" s="129"/>
      <c r="J342" s="28"/>
      <c r="K342" s="28"/>
    </row>
    <row r="343" ht="34.5" hidden="1" customHeight="1" spans="1:11">
      <c r="A343" s="28">
        <v>4</v>
      </c>
      <c r="B343" s="28" t="s">
        <v>424</v>
      </c>
      <c r="C343" s="28" t="s">
        <v>112</v>
      </c>
      <c r="D343" s="52">
        <v>536</v>
      </c>
      <c r="E343" s="52"/>
      <c r="F343" s="52"/>
      <c r="G343" s="52"/>
      <c r="H343" s="52"/>
      <c r="I343" s="52"/>
      <c r="J343" s="28"/>
      <c r="K343" s="28"/>
    </row>
    <row r="344" ht="38.25" hidden="1" customHeight="1" spans="1:11">
      <c r="A344" s="28">
        <v>5</v>
      </c>
      <c r="B344" s="28" t="s">
        <v>425</v>
      </c>
      <c r="C344" s="28" t="s">
        <v>112</v>
      </c>
      <c r="D344" s="52">
        <v>304</v>
      </c>
      <c r="E344" s="52"/>
      <c r="F344" s="52"/>
      <c r="G344" s="52"/>
      <c r="H344" s="52"/>
      <c r="I344" s="52"/>
      <c r="J344" s="28"/>
      <c r="K344" s="28" t="s">
        <v>24</v>
      </c>
    </row>
    <row r="345" ht="51" hidden="1" customHeight="1" spans="1:11">
      <c r="A345" s="28">
        <v>6</v>
      </c>
      <c r="B345" s="28" t="s">
        <v>426</v>
      </c>
      <c r="C345" s="28" t="s">
        <v>112</v>
      </c>
      <c r="D345" s="52">
        <v>294</v>
      </c>
      <c r="E345" s="52"/>
      <c r="F345" s="52"/>
      <c r="G345" s="52"/>
      <c r="H345" s="52"/>
      <c r="I345" s="52"/>
      <c r="J345" s="28"/>
      <c r="K345" s="28" t="s">
        <v>24</v>
      </c>
    </row>
    <row r="346" ht="27.95" hidden="1" customHeight="1" spans="1:11">
      <c r="A346" s="28">
        <v>7</v>
      </c>
      <c r="B346" s="28" t="s">
        <v>427</v>
      </c>
      <c r="C346" s="28" t="s">
        <v>112</v>
      </c>
      <c r="D346" s="52">
        <v>100</v>
      </c>
      <c r="E346" s="52"/>
      <c r="F346" s="52"/>
      <c r="G346" s="52"/>
      <c r="H346" s="52"/>
      <c r="I346" s="52"/>
      <c r="J346" s="28"/>
      <c r="K346" s="28"/>
    </row>
    <row r="347" ht="37.5" hidden="1" customHeight="1" spans="1:11">
      <c r="A347" s="28">
        <v>8</v>
      </c>
      <c r="B347" s="28" t="s">
        <v>428</v>
      </c>
      <c r="C347" s="28" t="s">
        <v>112</v>
      </c>
      <c r="D347" s="52">
        <v>646</v>
      </c>
      <c r="E347" s="52"/>
      <c r="F347" s="52"/>
      <c r="G347" s="52"/>
      <c r="H347" s="52"/>
      <c r="I347" s="52"/>
      <c r="J347" s="28"/>
      <c r="K347" s="28"/>
    </row>
    <row r="348" ht="41.25" hidden="1" customHeight="1" spans="1:11">
      <c r="A348" s="28">
        <v>9</v>
      </c>
      <c r="B348" s="28" t="s">
        <v>429</v>
      </c>
      <c r="C348" s="28" t="s">
        <v>112</v>
      </c>
      <c r="D348" s="52">
        <v>450</v>
      </c>
      <c r="E348" s="52"/>
      <c r="F348" s="52"/>
      <c r="G348" s="52"/>
      <c r="H348" s="52"/>
      <c r="I348" s="52"/>
      <c r="J348" s="28"/>
      <c r="K348" s="28" t="s">
        <v>24</v>
      </c>
    </row>
    <row r="349" ht="30" hidden="1" customHeight="1" spans="1:11">
      <c r="A349" s="28">
        <v>10</v>
      </c>
      <c r="B349" s="28" t="s">
        <v>430</v>
      </c>
      <c r="C349" s="28" t="s">
        <v>112</v>
      </c>
      <c r="D349" s="129">
        <v>500</v>
      </c>
      <c r="E349" s="52"/>
      <c r="F349" s="129"/>
      <c r="G349" s="129"/>
      <c r="H349" s="129"/>
      <c r="I349" s="129"/>
      <c r="J349" s="28"/>
      <c r="K349" s="28"/>
    </row>
    <row r="350" ht="30.75" hidden="1" customHeight="1" spans="1:11">
      <c r="A350" s="28">
        <v>11</v>
      </c>
      <c r="B350" s="28" t="s">
        <v>431</v>
      </c>
      <c r="C350" s="28" t="s">
        <v>112</v>
      </c>
      <c r="D350" s="52">
        <v>1100</v>
      </c>
      <c r="E350" s="52"/>
      <c r="F350" s="52"/>
      <c r="G350" s="52"/>
      <c r="H350" s="52"/>
      <c r="I350" s="52"/>
      <c r="J350" s="28"/>
      <c r="K350" s="28"/>
    </row>
    <row r="351" ht="38.25" hidden="1" customHeight="1" spans="1:11">
      <c r="A351" s="28">
        <v>12</v>
      </c>
      <c r="B351" s="28" t="s">
        <v>432</v>
      </c>
      <c r="C351" s="28" t="s">
        <v>112</v>
      </c>
      <c r="D351" s="52">
        <v>71</v>
      </c>
      <c r="E351" s="52"/>
      <c r="F351" s="52"/>
      <c r="G351" s="52"/>
      <c r="H351" s="52"/>
      <c r="I351" s="52"/>
      <c r="J351" s="28"/>
      <c r="K351" s="28" t="s">
        <v>24</v>
      </c>
    </row>
    <row r="352" ht="39" hidden="1" customHeight="1" spans="1:11">
      <c r="A352" s="28">
        <v>13</v>
      </c>
      <c r="B352" s="28" t="s">
        <v>433</v>
      </c>
      <c r="C352" s="28" t="s">
        <v>112</v>
      </c>
      <c r="D352" s="52">
        <v>34</v>
      </c>
      <c r="E352" s="52"/>
      <c r="F352" s="52"/>
      <c r="G352" s="52"/>
      <c r="H352" s="52"/>
      <c r="I352" s="52"/>
      <c r="J352" s="28"/>
      <c r="K352" s="28" t="s">
        <v>24</v>
      </c>
    </row>
    <row r="353" ht="23.25" hidden="1" customHeight="1" spans="1:11">
      <c r="A353" s="19" t="s">
        <v>434</v>
      </c>
      <c r="B353" s="19"/>
      <c r="C353" s="19"/>
      <c r="D353" s="20">
        <f>SUM(D354)</f>
        <v>1370</v>
      </c>
      <c r="E353" s="20">
        <f>SUM(E354)</f>
        <v>0</v>
      </c>
      <c r="F353" s="20">
        <f>SUM(F354)</f>
        <v>0</v>
      </c>
      <c r="G353" s="20">
        <f>SUM(G354)</f>
        <v>0</v>
      </c>
      <c r="H353" s="52"/>
      <c r="I353" s="52"/>
      <c r="J353" s="28"/>
      <c r="K353" s="28"/>
    </row>
    <row r="354" ht="48" hidden="1" customHeight="1" spans="1:11">
      <c r="A354" s="28">
        <v>14</v>
      </c>
      <c r="B354" s="28" t="s">
        <v>435</v>
      </c>
      <c r="C354" s="28" t="s">
        <v>436</v>
      </c>
      <c r="D354" s="52">
        <v>1370</v>
      </c>
      <c r="E354" s="52"/>
      <c r="F354" s="52"/>
      <c r="G354" s="52"/>
      <c r="H354" s="52"/>
      <c r="I354" s="52"/>
      <c r="J354" s="28"/>
      <c r="K354" s="28" t="s">
        <v>437</v>
      </c>
    </row>
    <row r="355" ht="22.5" hidden="1" customHeight="1" spans="1:11">
      <c r="A355" s="109" t="s">
        <v>438</v>
      </c>
      <c r="B355" s="110"/>
      <c r="C355" s="111"/>
      <c r="D355" s="20">
        <f>SUM(D356:D359)</f>
        <v>5540</v>
      </c>
      <c r="E355" s="20">
        <f>SUM(E356:E359)</f>
        <v>0</v>
      </c>
      <c r="F355" s="20">
        <f>SUM(F356:F359)</f>
        <v>0</v>
      </c>
      <c r="G355" s="20">
        <f>SUM(G356:G359)</f>
        <v>0</v>
      </c>
      <c r="H355" s="20"/>
      <c r="I355" s="20"/>
      <c r="J355" s="52"/>
      <c r="K355" s="107"/>
    </row>
    <row r="356" ht="38.25" hidden="1" customHeight="1" spans="1:11">
      <c r="A356" s="28">
        <v>15</v>
      </c>
      <c r="B356" s="28" t="s">
        <v>439</v>
      </c>
      <c r="C356" s="28" t="s">
        <v>440</v>
      </c>
      <c r="D356" s="52">
        <v>140</v>
      </c>
      <c r="E356" s="52"/>
      <c r="F356" s="52"/>
      <c r="G356" s="52"/>
      <c r="H356" s="52"/>
      <c r="I356" s="52"/>
      <c r="J356" s="28"/>
      <c r="K356" s="28"/>
    </row>
    <row r="357" ht="34.5" hidden="1" customHeight="1" spans="1:11">
      <c r="A357" s="28">
        <v>16</v>
      </c>
      <c r="B357" s="28" t="s">
        <v>441</v>
      </c>
      <c r="C357" s="28" t="s">
        <v>440</v>
      </c>
      <c r="D357" s="52">
        <v>500</v>
      </c>
      <c r="E357" s="52"/>
      <c r="F357" s="52"/>
      <c r="G357" s="52"/>
      <c r="H357" s="52"/>
      <c r="I357" s="52"/>
      <c r="J357" s="28"/>
      <c r="K357" s="28"/>
    </row>
    <row r="358" ht="35.25" hidden="1" customHeight="1" spans="1:11">
      <c r="A358" s="28">
        <v>17</v>
      </c>
      <c r="B358" s="28" t="s">
        <v>442</v>
      </c>
      <c r="C358" s="28" t="s">
        <v>440</v>
      </c>
      <c r="D358" s="52">
        <v>2000</v>
      </c>
      <c r="E358" s="52"/>
      <c r="F358" s="52"/>
      <c r="G358" s="52"/>
      <c r="H358" s="52"/>
      <c r="I358" s="52"/>
      <c r="J358" s="28"/>
      <c r="K358" s="28"/>
    </row>
    <row r="359" ht="29.25" hidden="1" customHeight="1" spans="1:11">
      <c r="A359" s="28">
        <v>18</v>
      </c>
      <c r="B359" s="28" t="s">
        <v>443</v>
      </c>
      <c r="C359" s="28" t="s">
        <v>440</v>
      </c>
      <c r="D359" s="52">
        <v>2900</v>
      </c>
      <c r="E359" s="52"/>
      <c r="F359" s="52"/>
      <c r="G359" s="52"/>
      <c r="H359" s="52"/>
      <c r="I359" s="52"/>
      <c r="J359" s="28"/>
      <c r="K359" s="28"/>
    </row>
    <row r="360" ht="22.5" hidden="1" customHeight="1" spans="1:11">
      <c r="A360" s="109" t="s">
        <v>444</v>
      </c>
      <c r="B360" s="110"/>
      <c r="C360" s="111"/>
      <c r="D360" s="20">
        <f>D361</f>
        <v>72</v>
      </c>
      <c r="E360" s="20">
        <f>E361</f>
        <v>0</v>
      </c>
      <c r="F360" s="20">
        <f>F361</f>
        <v>0</v>
      </c>
      <c r="G360" s="20">
        <f>G361</f>
        <v>0</v>
      </c>
      <c r="H360" s="20"/>
      <c r="I360" s="20"/>
      <c r="J360" s="52"/>
      <c r="K360" s="107"/>
    </row>
    <row r="361" ht="33" hidden="1" customHeight="1" spans="1:11">
      <c r="A361" s="28">
        <v>19</v>
      </c>
      <c r="B361" s="28" t="s">
        <v>445</v>
      </c>
      <c r="C361" s="28" t="s">
        <v>446</v>
      </c>
      <c r="D361" s="52">
        <v>72</v>
      </c>
      <c r="E361" s="52"/>
      <c r="F361" s="52"/>
      <c r="G361" s="52"/>
      <c r="H361" s="52"/>
      <c r="I361" s="52"/>
      <c r="J361" s="28"/>
      <c r="K361" s="28"/>
    </row>
    <row r="362" ht="21.75" hidden="1" customHeight="1" spans="1:11">
      <c r="A362" s="109" t="s">
        <v>447</v>
      </c>
      <c r="B362" s="110"/>
      <c r="C362" s="111"/>
      <c r="D362" s="20">
        <f>SUM(D363)</f>
        <v>42</v>
      </c>
      <c r="E362" s="20">
        <f>SUM(E363)</f>
        <v>0</v>
      </c>
      <c r="F362" s="20">
        <f>SUM(F363)</f>
        <v>0</v>
      </c>
      <c r="G362" s="20">
        <f>SUM(G363)</f>
        <v>0</v>
      </c>
      <c r="H362" s="52"/>
      <c r="I362" s="52"/>
      <c r="J362" s="28"/>
      <c r="K362" s="28"/>
    </row>
    <row r="363" ht="35.25" hidden="1" customHeight="1" spans="1:11">
      <c r="A363" s="28">
        <v>20</v>
      </c>
      <c r="B363" s="28" t="s">
        <v>448</v>
      </c>
      <c r="C363" s="28" t="s">
        <v>449</v>
      </c>
      <c r="D363" s="52">
        <v>42</v>
      </c>
      <c r="E363" s="52"/>
      <c r="F363" s="52"/>
      <c r="G363" s="52"/>
      <c r="H363" s="52"/>
      <c r="I363" s="52"/>
      <c r="J363" s="28"/>
      <c r="K363" s="28"/>
    </row>
    <row r="364" ht="26.25" hidden="1" customHeight="1" spans="1:11">
      <c r="A364" s="19" t="s">
        <v>450</v>
      </c>
      <c r="B364" s="19"/>
      <c r="C364" s="19"/>
      <c r="D364" s="20">
        <f>SUM(D365,D373,D376,D383,D386,D390,D392)</f>
        <v>3896</v>
      </c>
      <c r="E364" s="20">
        <f>SUM(E365,E373,E376,E383,E386,E390,E392)</f>
        <v>223056</v>
      </c>
      <c r="F364" s="20">
        <f>SUM(F365,F373,F376,F383,F386,F390,F392)</f>
        <v>4065</v>
      </c>
      <c r="G364" s="20">
        <f>SUM(G365,G373,G376,G383,G386,G390,G392)</f>
        <v>429741.79</v>
      </c>
      <c r="H364" s="20"/>
      <c r="I364" s="20"/>
      <c r="J364" s="20"/>
      <c r="K364" s="107"/>
    </row>
    <row r="365" ht="21.75" hidden="1" customHeight="1" spans="1:11">
      <c r="A365" s="19" t="s">
        <v>17</v>
      </c>
      <c r="B365" s="19"/>
      <c r="C365" s="19"/>
      <c r="D365" s="20">
        <f>SUM(D366:D372)</f>
        <v>995</v>
      </c>
      <c r="E365" s="20">
        <f>SUM(E366:E372)</f>
        <v>25684</v>
      </c>
      <c r="F365" s="20">
        <f>SUM(F366:F372)</f>
        <v>995</v>
      </c>
      <c r="G365" s="20">
        <f>SUM(G366:G372)</f>
        <v>97354</v>
      </c>
      <c r="H365" s="20"/>
      <c r="I365" s="20"/>
      <c r="J365" s="19"/>
      <c r="K365" s="107"/>
    </row>
    <row r="366" ht="47.25" hidden="1" customHeight="1" spans="1:11">
      <c r="A366" s="28">
        <v>1</v>
      </c>
      <c r="B366" s="28" t="s">
        <v>451</v>
      </c>
      <c r="C366" s="28" t="s">
        <v>112</v>
      </c>
      <c r="D366" s="52">
        <v>130</v>
      </c>
      <c r="E366" s="52">
        <v>15600</v>
      </c>
      <c r="F366" s="52">
        <v>130</v>
      </c>
      <c r="G366" s="52">
        <v>15600</v>
      </c>
      <c r="H366" s="52"/>
      <c r="I366" s="52"/>
      <c r="J366" s="52"/>
      <c r="K366" s="52" t="s">
        <v>24</v>
      </c>
    </row>
    <row r="367" ht="38.1" hidden="1" customHeight="1" spans="1:11">
      <c r="A367" s="28">
        <v>2</v>
      </c>
      <c r="B367" s="28" t="s">
        <v>452</v>
      </c>
      <c r="C367" s="28" t="s">
        <v>112</v>
      </c>
      <c r="D367" s="52">
        <v>125</v>
      </c>
      <c r="E367" s="52">
        <v>7500</v>
      </c>
      <c r="F367" s="52">
        <v>125</v>
      </c>
      <c r="G367" s="52">
        <v>7500</v>
      </c>
      <c r="H367" s="52"/>
      <c r="I367" s="52"/>
      <c r="J367" s="52"/>
      <c r="K367" s="52" t="s">
        <v>24</v>
      </c>
    </row>
    <row r="368" ht="38.1" hidden="1" customHeight="1" spans="1:11">
      <c r="A368" s="28">
        <v>3</v>
      </c>
      <c r="B368" s="28" t="s">
        <v>453</v>
      </c>
      <c r="C368" s="28" t="s">
        <v>112</v>
      </c>
      <c r="D368" s="52">
        <v>30</v>
      </c>
      <c r="E368" s="52">
        <v>2584</v>
      </c>
      <c r="F368" s="52">
        <v>30</v>
      </c>
      <c r="G368" s="52">
        <v>2584</v>
      </c>
      <c r="H368" s="52"/>
      <c r="I368" s="52"/>
      <c r="J368" s="52"/>
      <c r="K368" s="52" t="s">
        <v>24</v>
      </c>
    </row>
    <row r="369" ht="38.1" hidden="1" customHeight="1" spans="1:11">
      <c r="A369" s="28">
        <v>4</v>
      </c>
      <c r="B369" s="28" t="s">
        <v>454</v>
      </c>
      <c r="C369" s="28" t="s">
        <v>112</v>
      </c>
      <c r="D369" s="52">
        <v>552</v>
      </c>
      <c r="E369" s="52"/>
      <c r="F369" s="52">
        <v>552</v>
      </c>
      <c r="G369" s="52">
        <v>71670</v>
      </c>
      <c r="H369" s="52"/>
      <c r="I369" s="52"/>
      <c r="J369" s="52"/>
      <c r="K369" s="52" t="s">
        <v>24</v>
      </c>
    </row>
    <row r="370" ht="38.1" hidden="1" customHeight="1" spans="1:11">
      <c r="A370" s="28">
        <v>5</v>
      </c>
      <c r="B370" s="28" t="s">
        <v>455</v>
      </c>
      <c r="C370" s="28" t="s">
        <v>112</v>
      </c>
      <c r="D370" s="52">
        <v>70</v>
      </c>
      <c r="E370" s="52"/>
      <c r="F370" s="52">
        <v>70</v>
      </c>
      <c r="G370" s="52"/>
      <c r="H370" s="52"/>
      <c r="I370" s="52"/>
      <c r="J370" s="52"/>
      <c r="K370" s="52" t="s">
        <v>24</v>
      </c>
    </row>
    <row r="371" ht="38.1" hidden="1" customHeight="1" spans="1:11">
      <c r="A371" s="28">
        <v>6</v>
      </c>
      <c r="B371" s="28" t="s">
        <v>456</v>
      </c>
      <c r="C371" s="28" t="s">
        <v>112</v>
      </c>
      <c r="D371" s="52">
        <v>40</v>
      </c>
      <c r="E371" s="52"/>
      <c r="F371" s="52">
        <v>40</v>
      </c>
      <c r="G371" s="52"/>
      <c r="H371" s="52"/>
      <c r="I371" s="52"/>
      <c r="J371" s="52"/>
      <c r="K371" s="52" t="s">
        <v>24</v>
      </c>
    </row>
    <row r="372" ht="30" hidden="1" customHeight="1" spans="1:11">
      <c r="A372" s="28">
        <v>7</v>
      </c>
      <c r="B372" s="28" t="s">
        <v>457</v>
      </c>
      <c r="C372" s="28" t="s">
        <v>458</v>
      </c>
      <c r="D372" s="52">
        <v>48</v>
      </c>
      <c r="E372" s="52"/>
      <c r="F372" s="52">
        <v>48</v>
      </c>
      <c r="G372" s="52"/>
      <c r="H372" s="52"/>
      <c r="I372" s="52"/>
      <c r="J372" s="28"/>
      <c r="K372" s="28"/>
    </row>
    <row r="373" ht="27.95" hidden="1" customHeight="1" spans="1:11">
      <c r="A373" s="19" t="s">
        <v>459</v>
      </c>
      <c r="B373" s="19"/>
      <c r="C373" s="19"/>
      <c r="D373" s="20">
        <f>SUM(D374:D375)</f>
        <v>585</v>
      </c>
      <c r="E373" s="20">
        <f>SUM(E374:E375)</f>
        <v>65740</v>
      </c>
      <c r="F373" s="20">
        <f>SUM(F374:F375)</f>
        <v>585</v>
      </c>
      <c r="G373" s="20">
        <f>SUM(G374:G375)</f>
        <v>65740</v>
      </c>
      <c r="H373" s="53"/>
      <c r="I373" s="53"/>
      <c r="J373" s="67"/>
      <c r="K373" s="28"/>
    </row>
    <row r="374" ht="27.95" hidden="1" customHeight="1" spans="1:11">
      <c r="A374" s="28">
        <v>8</v>
      </c>
      <c r="B374" s="28" t="s">
        <v>460</v>
      </c>
      <c r="C374" s="28" t="s">
        <v>461</v>
      </c>
      <c r="D374" s="52">
        <v>524</v>
      </c>
      <c r="E374" s="53">
        <v>63440</v>
      </c>
      <c r="F374" s="53">
        <v>524</v>
      </c>
      <c r="G374" s="53">
        <v>63440</v>
      </c>
      <c r="H374" s="53"/>
      <c r="I374" s="53"/>
      <c r="J374" s="28"/>
      <c r="K374" s="28" t="s">
        <v>462</v>
      </c>
    </row>
    <row r="375" ht="27.95" hidden="1" customHeight="1" spans="1:11">
      <c r="A375" s="28">
        <v>9</v>
      </c>
      <c r="B375" s="28" t="s">
        <v>463</v>
      </c>
      <c r="C375" s="28" t="s">
        <v>461</v>
      </c>
      <c r="D375" s="52">
        <v>61</v>
      </c>
      <c r="E375" s="53">
        <v>2300</v>
      </c>
      <c r="F375" s="53">
        <v>61</v>
      </c>
      <c r="G375" s="53">
        <v>2300</v>
      </c>
      <c r="H375" s="53"/>
      <c r="I375" s="53"/>
      <c r="J375" s="28"/>
      <c r="K375" s="28" t="s">
        <v>462</v>
      </c>
    </row>
    <row r="376" ht="24" hidden="1" customHeight="1" spans="1:11">
      <c r="A376" s="19" t="s">
        <v>464</v>
      </c>
      <c r="B376" s="19"/>
      <c r="C376" s="19"/>
      <c r="D376" s="20">
        <f>SUM(D377:D382)</f>
        <v>295</v>
      </c>
      <c r="E376" s="20">
        <f>SUM(E377:E382)</f>
        <v>12840</v>
      </c>
      <c r="F376" s="20">
        <f>SUM(F377:F382)</f>
        <v>382</v>
      </c>
      <c r="G376" s="20">
        <f>SUM(G377:G382)</f>
        <v>44070</v>
      </c>
      <c r="H376" s="51"/>
      <c r="I376" s="51"/>
      <c r="J376" s="51"/>
      <c r="K376" s="107"/>
    </row>
    <row r="377" ht="24.95" hidden="1" customHeight="1" spans="1:11">
      <c r="A377" s="28">
        <v>10</v>
      </c>
      <c r="B377" s="28" t="s">
        <v>465</v>
      </c>
      <c r="C377" s="28" t="s">
        <v>466</v>
      </c>
      <c r="D377" s="52">
        <v>173</v>
      </c>
      <c r="E377" s="52">
        <v>8650</v>
      </c>
      <c r="F377" s="52">
        <v>210</v>
      </c>
      <c r="G377" s="52">
        <v>24150</v>
      </c>
      <c r="H377" s="51"/>
      <c r="I377" s="51"/>
      <c r="J377" s="28"/>
      <c r="K377" s="107"/>
    </row>
    <row r="378" ht="24.95" hidden="1" customHeight="1" spans="1:11">
      <c r="A378" s="28">
        <v>11</v>
      </c>
      <c r="B378" s="28" t="s">
        <v>467</v>
      </c>
      <c r="C378" s="28" t="s">
        <v>466</v>
      </c>
      <c r="D378" s="52">
        <v>30</v>
      </c>
      <c r="E378" s="52">
        <v>100</v>
      </c>
      <c r="F378" s="52">
        <v>48</v>
      </c>
      <c r="G378" s="52">
        <v>5760</v>
      </c>
      <c r="H378" s="51"/>
      <c r="I378" s="51"/>
      <c r="J378" s="28"/>
      <c r="K378" s="107"/>
    </row>
    <row r="379" ht="24.95" hidden="1" customHeight="1" spans="1:11">
      <c r="A379" s="28">
        <v>12</v>
      </c>
      <c r="B379" s="28" t="s">
        <v>468</v>
      </c>
      <c r="C379" s="28" t="s">
        <v>466</v>
      </c>
      <c r="D379" s="52">
        <v>24</v>
      </c>
      <c r="E379" s="52">
        <v>1200</v>
      </c>
      <c r="F379" s="52">
        <v>24</v>
      </c>
      <c r="G379" s="52">
        <v>2640</v>
      </c>
      <c r="H379" s="51"/>
      <c r="I379" s="51"/>
      <c r="J379" s="28"/>
      <c r="K379" s="107"/>
    </row>
    <row r="380" ht="20.25" hidden="1" customHeight="1" spans="1:11">
      <c r="A380" s="28">
        <v>13</v>
      </c>
      <c r="B380" s="28" t="s">
        <v>469</v>
      </c>
      <c r="C380" s="28" t="s">
        <v>466</v>
      </c>
      <c r="D380" s="52">
        <v>20</v>
      </c>
      <c r="E380" s="52">
        <v>130</v>
      </c>
      <c r="F380" s="52">
        <v>20</v>
      </c>
      <c r="G380" s="52">
        <v>2400</v>
      </c>
      <c r="H380" s="51"/>
      <c r="I380" s="51"/>
      <c r="J380" s="28"/>
      <c r="K380" s="107"/>
    </row>
    <row r="381" ht="22.5" hidden="1" customHeight="1" spans="1:11">
      <c r="A381" s="28">
        <v>14</v>
      </c>
      <c r="B381" s="28" t="s">
        <v>470</v>
      </c>
      <c r="C381" s="28" t="s">
        <v>466</v>
      </c>
      <c r="D381" s="52">
        <v>24</v>
      </c>
      <c r="E381" s="52">
        <v>1440</v>
      </c>
      <c r="F381" s="52">
        <v>56</v>
      </c>
      <c r="G381" s="52">
        <v>6720</v>
      </c>
      <c r="H381" s="51"/>
      <c r="I381" s="51"/>
      <c r="J381" s="28"/>
      <c r="K381" s="107"/>
    </row>
    <row r="382" ht="23.25" hidden="1" customHeight="1" spans="1:11">
      <c r="A382" s="28">
        <v>15</v>
      </c>
      <c r="B382" s="28" t="s">
        <v>471</v>
      </c>
      <c r="C382" s="28" t="s">
        <v>466</v>
      </c>
      <c r="D382" s="52">
        <v>24</v>
      </c>
      <c r="E382" s="52">
        <v>1320</v>
      </c>
      <c r="F382" s="52">
        <v>24</v>
      </c>
      <c r="G382" s="52">
        <v>2400</v>
      </c>
      <c r="H382" s="51"/>
      <c r="I382" s="51"/>
      <c r="J382" s="28"/>
      <c r="K382" s="107"/>
    </row>
    <row r="383" ht="21.75" hidden="1" customHeight="1" spans="1:11">
      <c r="A383" s="19" t="s">
        <v>472</v>
      </c>
      <c r="B383" s="19"/>
      <c r="C383" s="19"/>
      <c r="D383" s="20">
        <f>SUM(D384:D385)</f>
        <v>65</v>
      </c>
      <c r="E383" s="20">
        <f>SUM(E384:E385)</f>
        <v>4633</v>
      </c>
      <c r="F383" s="20">
        <f>SUM(F384:F385)</f>
        <v>65</v>
      </c>
      <c r="G383" s="20">
        <f>SUM(G384:G385)</f>
        <v>9307</v>
      </c>
      <c r="H383" s="51"/>
      <c r="I383" s="51"/>
      <c r="J383" s="51"/>
      <c r="K383" s="107"/>
    </row>
    <row r="384" ht="36" hidden="1" customHeight="1" spans="1:11">
      <c r="A384" s="28">
        <v>16</v>
      </c>
      <c r="B384" s="28" t="s">
        <v>473</v>
      </c>
      <c r="C384" s="28" t="s">
        <v>474</v>
      </c>
      <c r="D384" s="52">
        <v>24</v>
      </c>
      <c r="E384" s="52">
        <v>1968</v>
      </c>
      <c r="F384" s="52">
        <v>24</v>
      </c>
      <c r="G384" s="52">
        <v>3444</v>
      </c>
      <c r="H384" s="51"/>
      <c r="I384" s="51"/>
      <c r="J384" s="28"/>
      <c r="K384" s="140" t="s">
        <v>475</v>
      </c>
    </row>
    <row r="385" ht="28.5" hidden="1" customHeight="1" spans="1:11">
      <c r="A385" s="28">
        <v>17</v>
      </c>
      <c r="B385" s="28" t="s">
        <v>476</v>
      </c>
      <c r="C385" s="28" t="s">
        <v>474</v>
      </c>
      <c r="D385" s="52">
        <v>41</v>
      </c>
      <c r="E385" s="52">
        <v>2665</v>
      </c>
      <c r="F385" s="52">
        <v>41</v>
      </c>
      <c r="G385" s="52">
        <v>5863</v>
      </c>
      <c r="H385" s="51"/>
      <c r="I385" s="51"/>
      <c r="J385" s="28"/>
      <c r="K385" s="107"/>
    </row>
    <row r="386" ht="23.25" hidden="1" customHeight="1" spans="1:11">
      <c r="A386" s="19" t="s">
        <v>477</v>
      </c>
      <c r="B386" s="19"/>
      <c r="C386" s="19"/>
      <c r="D386" s="20">
        <f>SUM(D387:D389)</f>
        <v>1246</v>
      </c>
      <c r="E386" s="20">
        <f>SUM(E387:E389)</f>
        <v>57980</v>
      </c>
      <c r="F386" s="20">
        <f>SUM(F387:F389)</f>
        <v>1246</v>
      </c>
      <c r="G386" s="20">
        <f>SUM(G387:G389)</f>
        <v>144800</v>
      </c>
      <c r="H386" s="20"/>
      <c r="I386" s="20"/>
      <c r="J386" s="172"/>
      <c r="K386" s="107"/>
    </row>
    <row r="387" ht="37.5" hidden="1" customHeight="1" spans="1:11">
      <c r="A387" s="28">
        <v>18</v>
      </c>
      <c r="B387" s="28" t="s">
        <v>478</v>
      </c>
      <c r="C387" s="28" t="s">
        <v>479</v>
      </c>
      <c r="D387" s="52">
        <v>40</v>
      </c>
      <c r="E387" s="52"/>
      <c r="F387" s="52">
        <v>40</v>
      </c>
      <c r="G387" s="52"/>
      <c r="H387" s="53"/>
      <c r="I387" s="53"/>
      <c r="J387" s="28"/>
      <c r="K387" s="28"/>
    </row>
    <row r="388" ht="33" hidden="1" customHeight="1" spans="1:11">
      <c r="A388" s="28">
        <v>19</v>
      </c>
      <c r="B388" s="28" t="s">
        <v>480</v>
      </c>
      <c r="C388" s="28" t="s">
        <v>479</v>
      </c>
      <c r="D388" s="52">
        <v>24</v>
      </c>
      <c r="E388" s="52"/>
      <c r="F388" s="52">
        <v>24</v>
      </c>
      <c r="G388" s="52"/>
      <c r="H388" s="53"/>
      <c r="I388" s="53"/>
      <c r="J388" s="28"/>
      <c r="K388" s="28"/>
    </row>
    <row r="389" ht="34.5" hidden="1" customHeight="1" spans="1:11">
      <c r="A389" s="28">
        <v>20</v>
      </c>
      <c r="B389" s="28" t="s">
        <v>481</v>
      </c>
      <c r="C389" s="28" t="s">
        <v>479</v>
      </c>
      <c r="D389" s="52">
        <v>1182</v>
      </c>
      <c r="E389" s="52">
        <v>57980</v>
      </c>
      <c r="F389" s="52">
        <v>1182</v>
      </c>
      <c r="G389" s="52">
        <v>144800</v>
      </c>
      <c r="H389" s="53"/>
      <c r="I389" s="53"/>
      <c r="J389" s="28"/>
      <c r="K389" s="28"/>
    </row>
    <row r="390" ht="24.95" hidden="1" customHeight="1" spans="1:11">
      <c r="A390" s="19" t="s">
        <v>482</v>
      </c>
      <c r="B390" s="19"/>
      <c r="C390" s="19"/>
      <c r="D390" s="20">
        <f>SUM(D391)</f>
        <v>624</v>
      </c>
      <c r="E390" s="20">
        <f>SUM(E391)</f>
        <v>51119</v>
      </c>
      <c r="F390" s="20">
        <f>SUM(F391)</f>
        <v>624</v>
      </c>
      <c r="G390" s="20">
        <f>SUM(G391)</f>
        <v>51119</v>
      </c>
      <c r="H390" s="53"/>
      <c r="I390" s="53"/>
      <c r="J390" s="32"/>
      <c r="K390" s="28"/>
    </row>
    <row r="391" ht="35.25" hidden="1" customHeight="1" spans="1:11">
      <c r="A391" s="28">
        <v>21</v>
      </c>
      <c r="B391" s="28" t="s">
        <v>483</v>
      </c>
      <c r="C391" s="28" t="s">
        <v>484</v>
      </c>
      <c r="D391" s="52">
        <v>624</v>
      </c>
      <c r="E391" s="52">
        <v>51119</v>
      </c>
      <c r="F391" s="52">
        <v>624</v>
      </c>
      <c r="G391" s="52">
        <v>51119</v>
      </c>
      <c r="H391" s="52"/>
      <c r="I391" s="52"/>
      <c r="J391" s="173"/>
      <c r="K391" s="28"/>
    </row>
    <row r="392" ht="20.25" hidden="1" customHeight="1" spans="1:11">
      <c r="A392" s="19" t="s">
        <v>485</v>
      </c>
      <c r="B392" s="19"/>
      <c r="C392" s="19"/>
      <c r="D392" s="20">
        <f>SUM(D393:D394)</f>
        <v>86</v>
      </c>
      <c r="E392" s="20">
        <f>SUM(E393:E394)</f>
        <v>5060</v>
      </c>
      <c r="F392" s="20">
        <f>SUM(F393:F394)</f>
        <v>168</v>
      </c>
      <c r="G392" s="20">
        <f>SUM(G393:G394)</f>
        <v>17351.79</v>
      </c>
      <c r="H392" s="53"/>
      <c r="I392" s="53"/>
      <c r="J392" s="32"/>
      <c r="K392" s="28"/>
    </row>
    <row r="393" ht="24.95" hidden="1" customHeight="1" spans="1:11">
      <c r="A393" s="28">
        <v>22</v>
      </c>
      <c r="B393" s="28" t="s">
        <v>486</v>
      </c>
      <c r="C393" s="28" t="s">
        <v>487</v>
      </c>
      <c r="D393" s="52">
        <v>76</v>
      </c>
      <c r="E393" s="52">
        <v>4560</v>
      </c>
      <c r="F393" s="52">
        <v>156</v>
      </c>
      <c r="G393" s="52">
        <v>15784.94</v>
      </c>
      <c r="H393" s="53"/>
      <c r="I393" s="53"/>
      <c r="J393" s="45"/>
      <c r="K393" s="28"/>
    </row>
    <row r="394" ht="33.75" hidden="1" customHeight="1" spans="1:11">
      <c r="A394" s="28">
        <v>23</v>
      </c>
      <c r="B394" s="28" t="s">
        <v>488</v>
      </c>
      <c r="C394" s="28" t="s">
        <v>487</v>
      </c>
      <c r="D394" s="52">
        <v>10</v>
      </c>
      <c r="E394" s="52">
        <v>500</v>
      </c>
      <c r="F394" s="52">
        <v>12</v>
      </c>
      <c r="G394" s="52">
        <v>1566.85</v>
      </c>
      <c r="H394" s="53"/>
      <c r="I394" s="53"/>
      <c r="J394" s="45"/>
      <c r="K394" s="28"/>
    </row>
    <row r="395" ht="21.75" hidden="1" customHeight="1" spans="1:11">
      <c r="A395" s="19" t="s">
        <v>489</v>
      </c>
      <c r="B395" s="19"/>
      <c r="C395" s="19"/>
      <c r="D395" s="20">
        <f>D396+D403+D407+D409+D411</f>
        <v>10898</v>
      </c>
      <c r="E395" s="20">
        <f>E396+E403+E407+E409+E411</f>
        <v>0</v>
      </c>
      <c r="F395" s="20">
        <f>F396+F403+F407+F409+F411</f>
        <v>0</v>
      </c>
      <c r="G395" s="20">
        <f>G396+G403+G407+G409+G411</f>
        <v>0</v>
      </c>
      <c r="H395" s="51"/>
      <c r="I395" s="51"/>
      <c r="J395" s="65"/>
      <c r="K395" s="107"/>
    </row>
    <row r="396" ht="22.5" hidden="1" customHeight="1" spans="1:11">
      <c r="A396" s="19" t="s">
        <v>17</v>
      </c>
      <c r="B396" s="19"/>
      <c r="C396" s="19"/>
      <c r="D396" s="20">
        <f>SUM(D397:D402)</f>
        <v>3340</v>
      </c>
      <c r="E396" s="20">
        <f>SUM(E397:E402)</f>
        <v>0</v>
      </c>
      <c r="F396" s="20">
        <f>SUM(F397:F402)</f>
        <v>0</v>
      </c>
      <c r="G396" s="20">
        <f>SUM(G397:G402)</f>
        <v>0</v>
      </c>
      <c r="H396" s="51"/>
      <c r="I396" s="51"/>
      <c r="J396" s="65"/>
      <c r="K396" s="107"/>
    </row>
    <row r="397" ht="38.25" hidden="1" customHeight="1" spans="1:11">
      <c r="A397" s="134">
        <v>1</v>
      </c>
      <c r="B397" s="134" t="s">
        <v>490</v>
      </c>
      <c r="C397" s="134" t="s">
        <v>112</v>
      </c>
      <c r="D397" s="152">
        <v>1233</v>
      </c>
      <c r="E397" s="152"/>
      <c r="F397" s="152"/>
      <c r="G397" s="152"/>
      <c r="H397" s="152"/>
      <c r="I397" s="152"/>
      <c r="J397" s="134"/>
      <c r="K397" s="140" t="s">
        <v>475</v>
      </c>
    </row>
    <row r="398" ht="41.25" hidden="1" customHeight="1" spans="1:11">
      <c r="A398" s="134">
        <v>2</v>
      </c>
      <c r="B398" s="153" t="s">
        <v>491</v>
      </c>
      <c r="C398" s="134" t="s">
        <v>112</v>
      </c>
      <c r="D398" s="152">
        <v>880</v>
      </c>
      <c r="E398" s="154"/>
      <c r="F398" s="155"/>
      <c r="G398" s="154"/>
      <c r="H398" s="154"/>
      <c r="I398" s="154"/>
      <c r="J398" s="107"/>
      <c r="K398" s="140" t="s">
        <v>475</v>
      </c>
    </row>
    <row r="399" ht="42.75" hidden="1" customHeight="1" spans="1:11">
      <c r="A399" s="134">
        <v>3</v>
      </c>
      <c r="B399" s="134" t="s">
        <v>492</v>
      </c>
      <c r="C399" s="134" t="s">
        <v>112</v>
      </c>
      <c r="D399" s="152">
        <v>219</v>
      </c>
      <c r="E399" s="156"/>
      <c r="F399" s="156"/>
      <c r="G399" s="156"/>
      <c r="H399" s="156"/>
      <c r="I399" s="156"/>
      <c r="J399" s="156"/>
      <c r="K399" s="140" t="s">
        <v>475</v>
      </c>
    </row>
    <row r="400" ht="24.75" hidden="1" customHeight="1" spans="1:11">
      <c r="A400" s="134">
        <v>4</v>
      </c>
      <c r="B400" s="28" t="s">
        <v>493</v>
      </c>
      <c r="C400" s="28" t="s">
        <v>112</v>
      </c>
      <c r="D400" s="52">
        <v>495</v>
      </c>
      <c r="E400" s="51"/>
      <c r="F400" s="51"/>
      <c r="G400" s="51"/>
      <c r="H400" s="51"/>
      <c r="I400" s="51"/>
      <c r="J400" s="65"/>
      <c r="K400" s="107"/>
    </row>
    <row r="401" ht="24.75" hidden="1" customHeight="1" spans="1:11">
      <c r="A401" s="134">
        <v>5</v>
      </c>
      <c r="B401" s="28" t="s">
        <v>494</v>
      </c>
      <c r="C401" s="28" t="s">
        <v>112</v>
      </c>
      <c r="D401" s="52">
        <v>252</v>
      </c>
      <c r="E401" s="51"/>
      <c r="F401" s="51"/>
      <c r="G401" s="51"/>
      <c r="H401" s="51"/>
      <c r="I401" s="51"/>
      <c r="J401" s="65"/>
      <c r="K401" s="107"/>
    </row>
    <row r="402" ht="37.5" hidden="1" customHeight="1" spans="1:11">
      <c r="A402" s="134">
        <v>6</v>
      </c>
      <c r="B402" s="28" t="s">
        <v>495</v>
      </c>
      <c r="C402" s="28" t="s">
        <v>112</v>
      </c>
      <c r="D402" s="52">
        <v>261</v>
      </c>
      <c r="E402" s="53"/>
      <c r="F402" s="53"/>
      <c r="G402" s="53"/>
      <c r="H402" s="53"/>
      <c r="I402" s="53"/>
      <c r="J402" s="174"/>
      <c r="K402" s="28"/>
    </row>
    <row r="403" ht="24.75" hidden="1" customHeight="1" spans="1:11">
      <c r="A403" s="157" t="s">
        <v>496</v>
      </c>
      <c r="B403" s="157"/>
      <c r="C403" s="157"/>
      <c r="D403" s="20">
        <f>SUM(D404:D406)</f>
        <v>6673</v>
      </c>
      <c r="E403" s="20">
        <f>SUM(E404:E406)</f>
        <v>0</v>
      </c>
      <c r="F403" s="20">
        <f>SUM(F404:F406)</f>
        <v>0</v>
      </c>
      <c r="G403" s="20">
        <f>SUM(G404:G406)</f>
        <v>0</v>
      </c>
      <c r="H403" s="51"/>
      <c r="I403" s="51"/>
      <c r="J403" s="104"/>
      <c r="K403" s="107"/>
    </row>
    <row r="404" ht="39" hidden="1" customHeight="1" spans="1:11">
      <c r="A404" s="28">
        <v>7</v>
      </c>
      <c r="B404" s="28" t="s">
        <v>497</v>
      </c>
      <c r="C404" s="28" t="s">
        <v>498</v>
      </c>
      <c r="D404" s="52">
        <v>770</v>
      </c>
      <c r="E404" s="53"/>
      <c r="F404" s="53"/>
      <c r="G404" s="53"/>
      <c r="H404" s="53"/>
      <c r="I404" s="53"/>
      <c r="J404" s="174"/>
      <c r="K404" s="140" t="s">
        <v>475</v>
      </c>
    </row>
    <row r="405" ht="33" hidden="1" customHeight="1" spans="1:11">
      <c r="A405" s="28">
        <v>8</v>
      </c>
      <c r="B405" s="28" t="s">
        <v>499</v>
      </c>
      <c r="C405" s="28" t="s">
        <v>498</v>
      </c>
      <c r="D405" s="52">
        <v>5003</v>
      </c>
      <c r="E405" s="53"/>
      <c r="F405" s="53"/>
      <c r="G405" s="53"/>
      <c r="H405" s="53"/>
      <c r="I405" s="53"/>
      <c r="J405" s="174"/>
      <c r="K405" s="28"/>
    </row>
    <row r="406" ht="29.25" hidden="1" customHeight="1" spans="1:11">
      <c r="A406" s="28">
        <v>9</v>
      </c>
      <c r="B406" s="28" t="s">
        <v>500</v>
      </c>
      <c r="C406" s="28" t="s">
        <v>498</v>
      </c>
      <c r="D406" s="52">
        <v>900</v>
      </c>
      <c r="E406" s="53"/>
      <c r="F406" s="53"/>
      <c r="G406" s="53"/>
      <c r="H406" s="53"/>
      <c r="I406" s="53"/>
      <c r="J406" s="67"/>
      <c r="K406" s="28"/>
    </row>
    <row r="407" ht="24.75" hidden="1" customHeight="1" spans="1:11">
      <c r="A407" s="109"/>
      <c r="B407" s="110" t="s">
        <v>501</v>
      </c>
      <c r="C407" s="111"/>
      <c r="D407" s="20">
        <f>SUM(D408:D408)</f>
        <v>496</v>
      </c>
      <c r="E407" s="20">
        <f>SUM(E408:E408)</f>
        <v>0</v>
      </c>
      <c r="F407" s="20">
        <f>SUM(F408:F408)</f>
        <v>0</v>
      </c>
      <c r="G407" s="20">
        <f>SUM(G408:G408)</f>
        <v>0</v>
      </c>
      <c r="H407" s="51"/>
      <c r="I407" s="51"/>
      <c r="J407" s="53"/>
      <c r="K407" s="68"/>
    </row>
    <row r="408" ht="39" hidden="1" customHeight="1" spans="1:11">
      <c r="A408" s="28">
        <v>10</v>
      </c>
      <c r="B408" s="28" t="s">
        <v>502</v>
      </c>
      <c r="C408" s="28" t="s">
        <v>503</v>
      </c>
      <c r="D408" s="28">
        <v>496</v>
      </c>
      <c r="E408" s="52"/>
      <c r="F408" s="52"/>
      <c r="G408" s="52"/>
      <c r="H408" s="53"/>
      <c r="I408" s="53"/>
      <c r="J408" s="67"/>
      <c r="K408" s="140" t="s">
        <v>475</v>
      </c>
    </row>
    <row r="409" ht="24.75" hidden="1" customHeight="1" spans="1:11">
      <c r="A409" s="109"/>
      <c r="B409" s="110" t="s">
        <v>504</v>
      </c>
      <c r="C409" s="111"/>
      <c r="D409" s="20">
        <f>D410</f>
        <v>89</v>
      </c>
      <c r="E409" s="20">
        <f>E410</f>
        <v>0</v>
      </c>
      <c r="F409" s="20">
        <f>F410</f>
        <v>0</v>
      </c>
      <c r="G409" s="20">
        <f>G410</f>
        <v>0</v>
      </c>
      <c r="H409" s="20"/>
      <c r="I409" s="51"/>
      <c r="J409" s="53"/>
      <c r="K409" s="107"/>
    </row>
    <row r="410" ht="42" hidden="1" customHeight="1" spans="1:11">
      <c r="A410" s="28">
        <v>11</v>
      </c>
      <c r="B410" s="28" t="s">
        <v>505</v>
      </c>
      <c r="C410" s="28" t="s">
        <v>506</v>
      </c>
      <c r="D410" s="52">
        <v>89</v>
      </c>
      <c r="E410" s="52"/>
      <c r="F410" s="52"/>
      <c r="G410" s="52"/>
      <c r="H410" s="52"/>
      <c r="I410" s="53"/>
      <c r="J410" s="67"/>
      <c r="K410" s="140" t="s">
        <v>475</v>
      </c>
    </row>
    <row r="411" ht="24.75" hidden="1" customHeight="1" spans="1:11">
      <c r="A411" s="109"/>
      <c r="B411" s="110" t="s">
        <v>507</v>
      </c>
      <c r="C411" s="111"/>
      <c r="D411" s="20">
        <f>D412+D413</f>
        <v>300</v>
      </c>
      <c r="E411" s="20">
        <f>E412+E413</f>
        <v>0</v>
      </c>
      <c r="F411" s="20">
        <f>F412+F413</f>
        <v>0</v>
      </c>
      <c r="G411" s="20">
        <f>G412+G413</f>
        <v>0</v>
      </c>
      <c r="H411" s="51"/>
      <c r="I411" s="51"/>
      <c r="J411" s="53"/>
      <c r="K411" s="107"/>
    </row>
    <row r="412" ht="33" hidden="1" customHeight="1" spans="1:11">
      <c r="A412" s="68">
        <v>12</v>
      </c>
      <c r="B412" s="28" t="s">
        <v>508</v>
      </c>
      <c r="C412" s="28" t="s">
        <v>509</v>
      </c>
      <c r="D412" s="52">
        <v>160</v>
      </c>
      <c r="E412" s="129"/>
      <c r="F412" s="129"/>
      <c r="G412" s="129"/>
      <c r="H412" s="130"/>
      <c r="I412" s="130"/>
      <c r="J412" s="67"/>
      <c r="K412" s="28"/>
    </row>
    <row r="413" ht="33" hidden="1" customHeight="1" spans="1:11">
      <c r="A413" s="68">
        <v>13</v>
      </c>
      <c r="B413" s="28" t="s">
        <v>510</v>
      </c>
      <c r="C413" s="28" t="s">
        <v>509</v>
      </c>
      <c r="D413" s="129">
        <v>140</v>
      </c>
      <c r="E413" s="129"/>
      <c r="F413" s="129"/>
      <c r="G413" s="129"/>
      <c r="H413" s="130"/>
      <c r="I413" s="130"/>
      <c r="J413" s="175"/>
      <c r="K413" s="28"/>
    </row>
    <row r="414" ht="24.75" hidden="1" customHeight="1" spans="1:11">
      <c r="A414" s="109" t="s">
        <v>511</v>
      </c>
      <c r="B414" s="110"/>
      <c r="C414" s="111"/>
      <c r="D414" s="20">
        <f>D415+D422+D425+D428+D431+D433+D435</f>
        <v>15258</v>
      </c>
      <c r="E414" s="20">
        <f>E415+E422+E425+E428+E431+E433+E435</f>
        <v>0</v>
      </c>
      <c r="F414" s="20">
        <f>F415+F422+F425+F428+F431+F433+F435</f>
        <v>0</v>
      </c>
      <c r="G414" s="20">
        <f>G415+G422+G425+G428+G431+G433+G435</f>
        <v>0</v>
      </c>
      <c r="H414" s="51"/>
      <c r="I414" s="51"/>
      <c r="J414" s="65"/>
      <c r="K414" s="107"/>
    </row>
    <row r="415" ht="24.75" hidden="1" customHeight="1" spans="1:11">
      <c r="A415" s="109" t="s">
        <v>17</v>
      </c>
      <c r="B415" s="110"/>
      <c r="C415" s="111"/>
      <c r="D415" s="20">
        <f>SUM(D416:D421)</f>
        <v>5756</v>
      </c>
      <c r="E415" s="20">
        <f>SUM(E416:E421)</f>
        <v>0</v>
      </c>
      <c r="F415" s="20">
        <f>SUM(F416:F421)</f>
        <v>0</v>
      </c>
      <c r="G415" s="20">
        <f>SUM(G416:G421)</f>
        <v>0</v>
      </c>
      <c r="H415" s="51"/>
      <c r="I415" s="51"/>
      <c r="J415" s="65"/>
      <c r="K415" s="107"/>
    </row>
    <row r="416" ht="45.75" hidden="1" customHeight="1" spans="1:11">
      <c r="A416" s="134">
        <v>1</v>
      </c>
      <c r="B416" s="134" t="s">
        <v>512</v>
      </c>
      <c r="C416" s="134" t="s">
        <v>112</v>
      </c>
      <c r="D416" s="152">
        <v>1682</v>
      </c>
      <c r="E416" s="152"/>
      <c r="F416" s="152"/>
      <c r="G416" s="152"/>
      <c r="H416" s="152"/>
      <c r="I416" s="152"/>
      <c r="J416" s="134"/>
      <c r="K416" s="140" t="s">
        <v>475</v>
      </c>
    </row>
    <row r="417" ht="48.75" hidden="1" customHeight="1" spans="1:11">
      <c r="A417" s="134">
        <v>2</v>
      </c>
      <c r="B417" s="153" t="s">
        <v>513</v>
      </c>
      <c r="C417" s="134" t="s">
        <v>112</v>
      </c>
      <c r="D417" s="152">
        <v>1100</v>
      </c>
      <c r="E417" s="152"/>
      <c r="F417" s="152"/>
      <c r="G417" s="152"/>
      <c r="H417" s="152"/>
      <c r="I417" s="152"/>
      <c r="J417" s="134"/>
      <c r="K417" s="140" t="s">
        <v>475</v>
      </c>
    </row>
    <row r="418" ht="33.75" hidden="1" customHeight="1" spans="1:11">
      <c r="A418" s="134">
        <v>3</v>
      </c>
      <c r="B418" s="153" t="s">
        <v>514</v>
      </c>
      <c r="C418" s="134" t="s">
        <v>112</v>
      </c>
      <c r="D418" s="152">
        <v>1200</v>
      </c>
      <c r="E418" s="152"/>
      <c r="F418" s="152"/>
      <c r="G418" s="152"/>
      <c r="H418" s="152"/>
      <c r="I418" s="152"/>
      <c r="J418" s="134"/>
      <c r="K418" s="134"/>
    </row>
    <row r="419" ht="31.5" hidden="1" customHeight="1" spans="1:11">
      <c r="A419" s="134">
        <v>4</v>
      </c>
      <c r="B419" s="153" t="s">
        <v>515</v>
      </c>
      <c r="C419" s="134" t="s">
        <v>112</v>
      </c>
      <c r="D419" s="152">
        <v>926</v>
      </c>
      <c r="E419" s="152"/>
      <c r="F419" s="152"/>
      <c r="G419" s="152"/>
      <c r="H419" s="152"/>
      <c r="I419" s="152"/>
      <c r="J419" s="134"/>
      <c r="K419" s="134"/>
    </row>
    <row r="420" ht="33" hidden="1" customHeight="1" spans="1:11">
      <c r="A420" s="134">
        <v>5</v>
      </c>
      <c r="B420" s="153" t="s">
        <v>516</v>
      </c>
      <c r="C420" s="134" t="s">
        <v>112</v>
      </c>
      <c r="D420" s="152">
        <v>698</v>
      </c>
      <c r="E420" s="152"/>
      <c r="F420" s="152"/>
      <c r="G420" s="152"/>
      <c r="H420" s="152"/>
      <c r="I420" s="152"/>
      <c r="J420" s="134"/>
      <c r="K420" s="134"/>
    </row>
    <row r="421" ht="33" hidden="1" customHeight="1" spans="1:11">
      <c r="A421" s="134">
        <v>6</v>
      </c>
      <c r="B421" s="153" t="s">
        <v>517</v>
      </c>
      <c r="C421" s="134" t="s">
        <v>518</v>
      </c>
      <c r="D421" s="152">
        <v>150</v>
      </c>
      <c r="E421" s="152"/>
      <c r="F421" s="155"/>
      <c r="G421" s="152"/>
      <c r="H421" s="154"/>
      <c r="I421" s="154"/>
      <c r="J421" s="107"/>
      <c r="K421" s="134"/>
    </row>
    <row r="422" ht="24.75" hidden="1" customHeight="1" spans="1:11">
      <c r="A422" s="158" t="s">
        <v>519</v>
      </c>
      <c r="B422" s="159"/>
      <c r="C422" s="160"/>
      <c r="D422" s="161">
        <f>SUM(D423:D424)</f>
        <v>1271</v>
      </c>
      <c r="E422" s="161">
        <f>SUM(E423:E424)</f>
        <v>0</v>
      </c>
      <c r="F422" s="161">
        <f>SUM(F423:F424)</f>
        <v>0</v>
      </c>
      <c r="G422" s="161">
        <f>SUM(G423:G424)</f>
        <v>0</v>
      </c>
      <c r="H422" s="156"/>
      <c r="I422" s="156"/>
      <c r="J422" s="156"/>
      <c r="K422" s="176"/>
    </row>
    <row r="423" ht="24.75" hidden="1" customHeight="1" spans="1:11">
      <c r="A423" s="162">
        <v>7</v>
      </c>
      <c r="B423" s="134" t="s">
        <v>520</v>
      </c>
      <c r="C423" s="134" t="s">
        <v>521</v>
      </c>
      <c r="D423" s="152">
        <v>360</v>
      </c>
      <c r="E423" s="161"/>
      <c r="F423" s="161"/>
      <c r="G423" s="161"/>
      <c r="H423" s="156"/>
      <c r="I423" s="156"/>
      <c r="J423" s="156"/>
      <c r="K423" s="176"/>
    </row>
    <row r="424" ht="24.75" hidden="1" customHeight="1" spans="1:11">
      <c r="A424" s="162">
        <v>8</v>
      </c>
      <c r="B424" s="134" t="s">
        <v>522</v>
      </c>
      <c r="C424" s="134" t="s">
        <v>521</v>
      </c>
      <c r="D424" s="134">
        <v>911</v>
      </c>
      <c r="E424" s="152"/>
      <c r="F424" s="152"/>
      <c r="G424" s="152"/>
      <c r="H424" s="152"/>
      <c r="I424" s="152"/>
      <c r="J424" s="107"/>
      <c r="K424" s="134"/>
    </row>
    <row r="425" ht="24.75" hidden="1" customHeight="1" spans="1:11">
      <c r="A425" s="163" t="s">
        <v>523</v>
      </c>
      <c r="B425" s="163"/>
      <c r="C425" s="163"/>
      <c r="D425" s="161">
        <f>D426+D427</f>
        <v>811</v>
      </c>
      <c r="E425" s="161">
        <f>E426+E427</f>
        <v>0</v>
      </c>
      <c r="F425" s="161">
        <f>F426+F427</f>
        <v>0</v>
      </c>
      <c r="G425" s="161">
        <f>G426+G427</f>
        <v>0</v>
      </c>
      <c r="H425" s="156"/>
      <c r="I425" s="156"/>
      <c r="J425" s="119"/>
      <c r="K425" s="107"/>
    </row>
    <row r="426" ht="42.75" hidden="1" customHeight="1" spans="1:11">
      <c r="A426" s="134">
        <v>9</v>
      </c>
      <c r="B426" s="134" t="s">
        <v>524</v>
      </c>
      <c r="C426" s="134" t="s">
        <v>525</v>
      </c>
      <c r="D426" s="152">
        <v>137</v>
      </c>
      <c r="E426" s="152"/>
      <c r="F426" s="152"/>
      <c r="G426" s="152"/>
      <c r="H426" s="152"/>
      <c r="I426" s="152"/>
      <c r="J426" s="177"/>
      <c r="K426" s="140" t="s">
        <v>475</v>
      </c>
    </row>
    <row r="427" ht="34.5" hidden="1" customHeight="1" spans="1:11">
      <c r="A427" s="107">
        <v>10</v>
      </c>
      <c r="B427" s="134" t="s">
        <v>526</v>
      </c>
      <c r="C427" s="134" t="s">
        <v>525</v>
      </c>
      <c r="D427" s="152">
        <v>674</v>
      </c>
      <c r="E427" s="155"/>
      <c r="F427" s="155"/>
      <c r="G427" s="155"/>
      <c r="H427" s="155"/>
      <c r="I427" s="155"/>
      <c r="J427" s="107"/>
      <c r="K427" s="134"/>
    </row>
    <row r="428" ht="24.75" hidden="1" customHeight="1" spans="1:11">
      <c r="A428" s="158" t="s">
        <v>527</v>
      </c>
      <c r="B428" s="164"/>
      <c r="C428" s="165"/>
      <c r="D428" s="161">
        <f>D429+D430</f>
        <v>1800</v>
      </c>
      <c r="E428" s="161">
        <f>E429+E430</f>
        <v>0</v>
      </c>
      <c r="F428" s="161">
        <f>F429+F430</f>
        <v>0</v>
      </c>
      <c r="G428" s="161">
        <f>G429+G430</f>
        <v>0</v>
      </c>
      <c r="H428" s="156"/>
      <c r="I428" s="156"/>
      <c r="J428" s="154"/>
      <c r="K428" s="107"/>
    </row>
    <row r="429" ht="40.5" hidden="1" customHeight="1" spans="1:11">
      <c r="A429" s="107">
        <v>11</v>
      </c>
      <c r="B429" s="134" t="s">
        <v>528</v>
      </c>
      <c r="C429" s="134" t="s">
        <v>529</v>
      </c>
      <c r="D429" s="152">
        <v>1100</v>
      </c>
      <c r="E429" s="152"/>
      <c r="F429" s="152"/>
      <c r="G429" s="152"/>
      <c r="H429" s="152"/>
      <c r="I429" s="152"/>
      <c r="J429" s="134"/>
      <c r="K429" s="140" t="s">
        <v>475</v>
      </c>
    </row>
    <row r="430" ht="24.75" hidden="1" customHeight="1" spans="1:11">
      <c r="A430" s="166">
        <v>12</v>
      </c>
      <c r="B430" s="134" t="s">
        <v>530</v>
      </c>
      <c r="C430" s="134" t="s">
        <v>529</v>
      </c>
      <c r="D430" s="152">
        <v>700</v>
      </c>
      <c r="E430" s="152"/>
      <c r="F430" s="152"/>
      <c r="G430" s="152"/>
      <c r="H430" s="152"/>
      <c r="I430" s="152"/>
      <c r="J430" s="134"/>
      <c r="K430" s="134"/>
    </row>
    <row r="431" ht="24.75" hidden="1" customHeight="1" spans="1:11">
      <c r="A431" s="158" t="s">
        <v>531</v>
      </c>
      <c r="B431" s="164"/>
      <c r="C431" s="165"/>
      <c r="D431" s="161">
        <f>D432</f>
        <v>300</v>
      </c>
      <c r="E431" s="161">
        <f>E432</f>
        <v>0</v>
      </c>
      <c r="F431" s="161">
        <f>F432</f>
        <v>0</v>
      </c>
      <c r="G431" s="161">
        <f>G432</f>
        <v>0</v>
      </c>
      <c r="H431" s="156"/>
      <c r="I431" s="156"/>
      <c r="J431" s="154"/>
      <c r="K431" s="107"/>
    </row>
    <row r="432" ht="38.25" hidden="1" customHeight="1" spans="1:11">
      <c r="A432" s="107">
        <v>13</v>
      </c>
      <c r="B432" s="134" t="s">
        <v>532</v>
      </c>
      <c r="C432" s="134" t="s">
        <v>533</v>
      </c>
      <c r="D432" s="52">
        <v>300</v>
      </c>
      <c r="E432" s="129"/>
      <c r="F432" s="129"/>
      <c r="G432" s="129"/>
      <c r="H432" s="129"/>
      <c r="I432" s="129"/>
      <c r="J432" s="107"/>
      <c r="K432" s="134"/>
    </row>
    <row r="433" ht="24.75" hidden="1" customHeight="1" spans="1:11">
      <c r="A433" s="158" t="s">
        <v>534</v>
      </c>
      <c r="B433" s="164"/>
      <c r="C433" s="165"/>
      <c r="D433" s="161">
        <f>D434</f>
        <v>1820</v>
      </c>
      <c r="E433" s="161">
        <f>E434</f>
        <v>0</v>
      </c>
      <c r="F433" s="161">
        <f>F434</f>
        <v>0</v>
      </c>
      <c r="G433" s="161">
        <f>G434</f>
        <v>0</v>
      </c>
      <c r="H433" s="156"/>
      <c r="I433" s="156"/>
      <c r="J433" s="154"/>
      <c r="K433" s="107"/>
    </row>
    <row r="434" ht="36.75" hidden="1" customHeight="1" spans="1:11">
      <c r="A434" s="107">
        <v>14</v>
      </c>
      <c r="B434" s="134" t="s">
        <v>535</v>
      </c>
      <c r="C434" s="134" t="s">
        <v>536</v>
      </c>
      <c r="D434" s="152">
        <v>1820</v>
      </c>
      <c r="E434" s="155"/>
      <c r="F434" s="155"/>
      <c r="G434" s="155"/>
      <c r="H434" s="155"/>
      <c r="I434" s="155"/>
      <c r="J434" s="107"/>
      <c r="K434" s="134"/>
    </row>
    <row r="435" ht="24.75" hidden="1" customHeight="1" spans="1:11">
      <c r="A435" s="158" t="s">
        <v>537</v>
      </c>
      <c r="B435" s="164"/>
      <c r="C435" s="165"/>
      <c r="D435" s="161">
        <f>SUM(D436:D437)</f>
        <v>3500</v>
      </c>
      <c r="E435" s="161">
        <f>SUM(E436:E437)</f>
        <v>0</v>
      </c>
      <c r="F435" s="161">
        <f>SUM(F436:F437)</f>
        <v>0</v>
      </c>
      <c r="G435" s="161">
        <f>SUM(G436:G437)</f>
        <v>0</v>
      </c>
      <c r="H435" s="156"/>
      <c r="I435" s="156"/>
      <c r="J435" s="154"/>
      <c r="K435" s="107"/>
    </row>
    <row r="436" ht="24.75" hidden="1" customHeight="1" spans="1:11">
      <c r="A436" s="107">
        <v>15</v>
      </c>
      <c r="B436" s="134" t="s">
        <v>538</v>
      </c>
      <c r="C436" s="134" t="s">
        <v>539</v>
      </c>
      <c r="D436" s="152">
        <v>500</v>
      </c>
      <c r="E436" s="155"/>
      <c r="F436" s="155"/>
      <c r="G436" s="155"/>
      <c r="H436" s="155"/>
      <c r="I436" s="155"/>
      <c r="J436" s="107"/>
      <c r="K436" s="134"/>
    </row>
    <row r="437" ht="24.75" hidden="1" customHeight="1" spans="1:11">
      <c r="A437" s="107">
        <v>16</v>
      </c>
      <c r="B437" s="134" t="s">
        <v>540</v>
      </c>
      <c r="C437" s="134" t="s">
        <v>539</v>
      </c>
      <c r="D437" s="152">
        <v>3000</v>
      </c>
      <c r="E437" s="155"/>
      <c r="F437" s="155"/>
      <c r="G437" s="155"/>
      <c r="H437" s="155"/>
      <c r="I437" s="155"/>
      <c r="J437" s="107"/>
      <c r="K437" s="134"/>
    </row>
    <row r="438" ht="24" hidden="1" customHeight="1" spans="1:11">
      <c r="A438" s="167" t="s">
        <v>541</v>
      </c>
      <c r="B438" s="167"/>
      <c r="C438" s="167"/>
      <c r="D438" s="168">
        <f>SUM(D439:D451)</f>
        <v>226</v>
      </c>
      <c r="E438" s="168">
        <f>SUM(E439:E451)</f>
        <v>10830</v>
      </c>
      <c r="F438" s="168">
        <f>SUM(F439:F451)</f>
        <v>6943</v>
      </c>
      <c r="G438" s="168">
        <f>SUM(G439:G451)</f>
        <v>383766</v>
      </c>
      <c r="H438" s="167"/>
      <c r="I438" s="178"/>
      <c r="J438" s="28"/>
      <c r="K438" s="28"/>
    </row>
    <row r="439" hidden="1" spans="1:11">
      <c r="A439" s="138">
        <v>1</v>
      </c>
      <c r="B439" s="138" t="s">
        <v>542</v>
      </c>
      <c r="C439" s="138" t="s">
        <v>543</v>
      </c>
      <c r="D439" s="169">
        <v>142</v>
      </c>
      <c r="E439" s="169">
        <v>5835</v>
      </c>
      <c r="F439" s="169">
        <v>792</v>
      </c>
      <c r="G439" s="169">
        <v>40397</v>
      </c>
      <c r="H439" s="170"/>
      <c r="I439" s="170"/>
      <c r="J439" s="169" t="s">
        <v>544</v>
      </c>
      <c r="K439" s="145" t="s">
        <v>312</v>
      </c>
    </row>
    <row r="440" ht="36" hidden="1" customHeight="1" spans="1:11">
      <c r="A440" s="138">
        <v>2</v>
      </c>
      <c r="B440" s="138" t="s">
        <v>545</v>
      </c>
      <c r="C440" s="138" t="s">
        <v>543</v>
      </c>
      <c r="D440" s="169">
        <v>84</v>
      </c>
      <c r="E440" s="169">
        <v>4995</v>
      </c>
      <c r="F440" s="169">
        <v>120</v>
      </c>
      <c r="G440" s="169">
        <v>2201</v>
      </c>
      <c r="H440" s="170"/>
      <c r="I440" s="170"/>
      <c r="J440" s="169" t="s">
        <v>544</v>
      </c>
      <c r="K440" s="145" t="s">
        <v>312</v>
      </c>
    </row>
    <row r="441" hidden="1" spans="1:11">
      <c r="A441" s="138">
        <v>3</v>
      </c>
      <c r="B441" s="138" t="s">
        <v>546</v>
      </c>
      <c r="C441" s="138" t="s">
        <v>543</v>
      </c>
      <c r="D441" s="169"/>
      <c r="E441" s="171"/>
      <c r="F441" s="171">
        <v>1924</v>
      </c>
      <c r="G441" s="171">
        <v>313770</v>
      </c>
      <c r="H441" s="170"/>
      <c r="I441" s="170"/>
      <c r="J441" s="178" t="s">
        <v>544</v>
      </c>
      <c r="K441" s="145" t="s">
        <v>312</v>
      </c>
    </row>
    <row r="442" hidden="1" spans="1:11">
      <c r="A442" s="138">
        <v>4</v>
      </c>
      <c r="B442" s="138" t="s">
        <v>547</v>
      </c>
      <c r="C442" s="138" t="s">
        <v>543</v>
      </c>
      <c r="D442" s="169"/>
      <c r="E442" s="171"/>
      <c r="F442" s="171">
        <v>174</v>
      </c>
      <c r="G442" s="171">
        <v>27398</v>
      </c>
      <c r="H442" s="170"/>
      <c r="I442" s="170"/>
      <c r="J442" s="178" t="s">
        <v>544</v>
      </c>
      <c r="K442" s="145" t="s">
        <v>312</v>
      </c>
    </row>
    <row r="443" ht="29.25" hidden="1" customHeight="1" spans="1:11">
      <c r="A443" s="138">
        <v>5</v>
      </c>
      <c r="B443" s="138" t="s">
        <v>548</v>
      </c>
      <c r="C443" s="138" t="s">
        <v>543</v>
      </c>
      <c r="D443" s="169"/>
      <c r="E443" s="171"/>
      <c r="F443" s="171">
        <v>41</v>
      </c>
      <c r="G443" s="171"/>
      <c r="H443" s="170"/>
      <c r="I443" s="170"/>
      <c r="J443" s="178" t="s">
        <v>544</v>
      </c>
      <c r="K443" s="145"/>
    </row>
    <row r="444" ht="29.25" hidden="1" customHeight="1" spans="1:11">
      <c r="A444" s="138">
        <v>6</v>
      </c>
      <c r="B444" s="138" t="s">
        <v>549</v>
      </c>
      <c r="C444" s="138" t="s">
        <v>543</v>
      </c>
      <c r="D444" s="169"/>
      <c r="E444" s="171"/>
      <c r="F444" s="171">
        <v>120</v>
      </c>
      <c r="G444" s="171"/>
      <c r="H444" s="170"/>
      <c r="I444" s="170"/>
      <c r="J444" s="178" t="s">
        <v>544</v>
      </c>
      <c r="K444" s="145"/>
    </row>
    <row r="445" ht="29.25" hidden="1" customHeight="1" spans="1:11">
      <c r="A445" s="138">
        <v>7</v>
      </c>
      <c r="B445" s="138" t="s">
        <v>550</v>
      </c>
      <c r="C445" s="138" t="s">
        <v>543</v>
      </c>
      <c r="D445" s="169"/>
      <c r="E445" s="171"/>
      <c r="F445" s="171">
        <v>272</v>
      </c>
      <c r="G445" s="171"/>
      <c r="H445" s="170"/>
      <c r="I445" s="170"/>
      <c r="J445" s="178" t="s">
        <v>544</v>
      </c>
      <c r="K445" s="145"/>
    </row>
    <row r="446" ht="29.25" hidden="1" customHeight="1" spans="1:11">
      <c r="A446" s="138">
        <v>8</v>
      </c>
      <c r="B446" s="138" t="s">
        <v>551</v>
      </c>
      <c r="C446" s="138" t="s">
        <v>543</v>
      </c>
      <c r="D446" s="169"/>
      <c r="E446" s="171"/>
      <c r="F446" s="171">
        <v>237</v>
      </c>
      <c r="G446" s="171"/>
      <c r="H446" s="170"/>
      <c r="I446" s="170"/>
      <c r="J446" s="178" t="s">
        <v>544</v>
      </c>
      <c r="K446" s="145"/>
    </row>
    <row r="447" ht="29.25" hidden="1" customHeight="1" spans="1:11">
      <c r="A447" s="138">
        <v>9</v>
      </c>
      <c r="B447" s="138" t="s">
        <v>552</v>
      </c>
      <c r="C447" s="138" t="s">
        <v>543</v>
      </c>
      <c r="D447" s="169"/>
      <c r="E447" s="171"/>
      <c r="F447" s="171">
        <v>232</v>
      </c>
      <c r="G447" s="171"/>
      <c r="H447" s="170"/>
      <c r="I447" s="170"/>
      <c r="J447" s="178" t="s">
        <v>544</v>
      </c>
      <c r="K447" s="145"/>
    </row>
    <row r="448" ht="39.75" hidden="1" customHeight="1" spans="1:11">
      <c r="A448" s="138">
        <v>10</v>
      </c>
      <c r="B448" s="138" t="s">
        <v>553</v>
      </c>
      <c r="C448" s="138" t="s">
        <v>543</v>
      </c>
      <c r="D448" s="169"/>
      <c r="E448" s="171"/>
      <c r="F448" s="171">
        <v>360</v>
      </c>
      <c r="G448" s="171"/>
      <c r="H448" s="170"/>
      <c r="I448" s="170"/>
      <c r="J448" s="178" t="s">
        <v>544</v>
      </c>
      <c r="K448" s="145"/>
    </row>
    <row r="449" ht="36" hidden="1" customHeight="1" spans="1:11">
      <c r="A449" s="138">
        <v>11</v>
      </c>
      <c r="B449" s="138" t="s">
        <v>554</v>
      </c>
      <c r="C449" s="138" t="s">
        <v>543</v>
      </c>
      <c r="D449" s="169"/>
      <c r="E449" s="171"/>
      <c r="F449" s="171">
        <v>1101</v>
      </c>
      <c r="G449" s="171"/>
      <c r="H449" s="170"/>
      <c r="I449" s="170"/>
      <c r="J449" s="178" t="s">
        <v>544</v>
      </c>
      <c r="K449" s="145"/>
    </row>
    <row r="450" ht="29.25" hidden="1" customHeight="1" spans="1:11">
      <c r="A450" s="138">
        <v>12</v>
      </c>
      <c r="B450" s="138" t="s">
        <v>555</v>
      </c>
      <c r="C450" s="138" t="s">
        <v>543</v>
      </c>
      <c r="D450" s="169"/>
      <c r="E450" s="171"/>
      <c r="F450" s="171">
        <v>1090</v>
      </c>
      <c r="G450" s="171"/>
      <c r="H450" s="170"/>
      <c r="I450" s="170"/>
      <c r="J450" s="178" t="s">
        <v>544</v>
      </c>
      <c r="K450" s="145"/>
    </row>
    <row r="451" ht="26.25" hidden="1" customHeight="1" spans="1:11">
      <c r="A451" s="138">
        <v>13</v>
      </c>
      <c r="B451" s="138" t="s">
        <v>556</v>
      </c>
      <c r="C451" s="138" t="s">
        <v>543</v>
      </c>
      <c r="D451" s="169"/>
      <c r="E451" s="171"/>
      <c r="F451" s="171">
        <v>480</v>
      </c>
      <c r="G451" s="171"/>
      <c r="H451" s="170"/>
      <c r="I451" s="170"/>
      <c r="J451" s="178" t="s">
        <v>544</v>
      </c>
      <c r="K451" s="145"/>
    </row>
    <row r="452" ht="21.75" hidden="1" customHeight="1" spans="1:11">
      <c r="A452" s="167" t="s">
        <v>557</v>
      </c>
      <c r="B452" s="167" t="s">
        <v>557</v>
      </c>
      <c r="C452" s="167"/>
      <c r="D452" s="168">
        <f>SUM(D453:D458)</f>
        <v>2365</v>
      </c>
      <c r="E452" s="168">
        <f>SUM(E453:E458)</f>
        <v>14386</v>
      </c>
      <c r="F452" s="168">
        <f>SUM(F453:F458)</f>
        <v>2365</v>
      </c>
      <c r="G452" s="168">
        <f>SUM(G453:G458)</f>
        <v>102600</v>
      </c>
      <c r="H452" s="170"/>
      <c r="I452" s="170"/>
      <c r="J452" s="169"/>
      <c r="K452" s="145"/>
    </row>
    <row r="453" ht="36" hidden="1" customHeight="1" spans="1:11">
      <c r="A453" s="138">
        <v>1</v>
      </c>
      <c r="B453" s="138" t="s">
        <v>558</v>
      </c>
      <c r="C453" s="138" t="s">
        <v>559</v>
      </c>
      <c r="D453" s="169">
        <v>660</v>
      </c>
      <c r="E453" s="169"/>
      <c r="F453" s="169">
        <v>660</v>
      </c>
      <c r="G453" s="169"/>
      <c r="H453" s="170"/>
      <c r="I453" s="170"/>
      <c r="J453" s="138" t="s">
        <v>544</v>
      </c>
      <c r="K453" s="145" t="s">
        <v>312</v>
      </c>
    </row>
    <row r="454" ht="45" hidden="1" customHeight="1" spans="1:11">
      <c r="A454" s="138">
        <v>2</v>
      </c>
      <c r="B454" s="138" t="s">
        <v>560</v>
      </c>
      <c r="C454" s="138" t="s">
        <v>559</v>
      </c>
      <c r="D454" s="169">
        <v>554</v>
      </c>
      <c r="E454" s="171">
        <v>14386</v>
      </c>
      <c r="F454" s="171">
        <v>554</v>
      </c>
      <c r="G454" s="171">
        <v>102600</v>
      </c>
      <c r="H454" s="170"/>
      <c r="I454" s="170"/>
      <c r="J454" s="178" t="s">
        <v>544</v>
      </c>
      <c r="K454" s="145" t="s">
        <v>312</v>
      </c>
    </row>
    <row r="455" ht="38.25" hidden="1" customHeight="1" spans="1:11">
      <c r="A455" s="138">
        <v>3</v>
      </c>
      <c r="B455" s="138" t="s">
        <v>561</v>
      </c>
      <c r="C455" s="138" t="s">
        <v>559</v>
      </c>
      <c r="D455" s="169">
        <v>251</v>
      </c>
      <c r="E455" s="179"/>
      <c r="F455" s="169">
        <v>251</v>
      </c>
      <c r="G455" s="179"/>
      <c r="H455" s="179"/>
      <c r="I455" s="179"/>
      <c r="J455" s="184"/>
      <c r="K455" s="185"/>
    </row>
    <row r="456" ht="46.5" hidden="1" customHeight="1" spans="1:11">
      <c r="A456" s="138">
        <v>4</v>
      </c>
      <c r="B456" s="138" t="s">
        <v>562</v>
      </c>
      <c r="C456" s="138" t="s">
        <v>559</v>
      </c>
      <c r="D456" s="169">
        <v>290</v>
      </c>
      <c r="E456" s="179"/>
      <c r="F456" s="169">
        <v>290</v>
      </c>
      <c r="G456" s="179"/>
      <c r="H456" s="179"/>
      <c r="I456" s="179"/>
      <c r="J456" s="184"/>
      <c r="K456" s="185"/>
    </row>
    <row r="457" ht="34.5" hidden="1" customHeight="1" spans="1:11">
      <c r="A457" s="138">
        <v>5</v>
      </c>
      <c r="B457" s="138" t="s">
        <v>563</v>
      </c>
      <c r="C457" s="138" t="s">
        <v>559</v>
      </c>
      <c r="D457" s="169">
        <v>78</v>
      </c>
      <c r="E457" s="179"/>
      <c r="F457" s="169">
        <v>78</v>
      </c>
      <c r="G457" s="179"/>
      <c r="H457" s="179"/>
      <c r="I457" s="179"/>
      <c r="J457" s="184"/>
      <c r="K457" s="185"/>
    </row>
    <row r="458" ht="37.5" hidden="1" customHeight="1" spans="1:11">
      <c r="A458" s="138">
        <v>6</v>
      </c>
      <c r="B458" s="138" t="s">
        <v>564</v>
      </c>
      <c r="C458" s="138" t="s">
        <v>559</v>
      </c>
      <c r="D458" s="169">
        <v>532</v>
      </c>
      <c r="E458" s="179"/>
      <c r="F458" s="169">
        <v>532</v>
      </c>
      <c r="G458" s="179"/>
      <c r="H458" s="179"/>
      <c r="I458" s="179"/>
      <c r="J458" s="184"/>
      <c r="K458" s="185"/>
    </row>
    <row r="459" ht="28.5" customHeight="1" spans="1:11">
      <c r="A459" s="180"/>
      <c r="B459" s="181"/>
      <c r="C459" s="181"/>
      <c r="D459" s="181"/>
      <c r="E459" s="181"/>
      <c r="F459" s="181"/>
      <c r="G459" s="181"/>
      <c r="H459" s="181"/>
      <c r="I459" s="181"/>
      <c r="J459" s="181"/>
      <c r="K459" s="181"/>
    </row>
    <row r="460" ht="22.5" customHeight="1" spans="1:11">
      <c r="A460" s="182" t="s">
        <v>565</v>
      </c>
      <c r="B460" s="183"/>
      <c r="C460" s="183"/>
      <c r="D460" s="183"/>
      <c r="E460" s="183"/>
      <c r="F460" s="183"/>
      <c r="G460" s="183"/>
      <c r="H460" s="183"/>
      <c r="I460" s="183"/>
      <c r="J460" s="183"/>
      <c r="K460" s="183"/>
    </row>
  </sheetData>
  <mergeCells count="88">
    <mergeCell ref="A1:J1"/>
    <mergeCell ref="A2:K2"/>
    <mergeCell ref="A3:D3"/>
    <mergeCell ref="A5:C5"/>
    <mergeCell ref="A6:C6"/>
    <mergeCell ref="A7:C7"/>
    <mergeCell ref="A8:C8"/>
    <mergeCell ref="A32:C32"/>
    <mergeCell ref="A34:C34"/>
    <mergeCell ref="A35:C35"/>
    <mergeCell ref="A76:C76"/>
    <mergeCell ref="A77:C77"/>
    <mergeCell ref="A81:C81"/>
    <mergeCell ref="A89:C89"/>
    <mergeCell ref="A91:C91"/>
    <mergeCell ref="A95:C95"/>
    <mergeCell ref="A98:C98"/>
    <mergeCell ref="A100:C100"/>
    <mergeCell ref="A102:C102"/>
    <mergeCell ref="A104:C104"/>
    <mergeCell ref="A106:C106"/>
    <mergeCell ref="A108:C108"/>
    <mergeCell ref="A109:C109"/>
    <mergeCell ref="A113:C113"/>
    <mergeCell ref="A115:C115"/>
    <mergeCell ref="A120:C120"/>
    <mergeCell ref="A123:C123"/>
    <mergeCell ref="A124:C124"/>
    <mergeCell ref="A127:C127"/>
    <mergeCell ref="A128:C128"/>
    <mergeCell ref="A134:C134"/>
    <mergeCell ref="A137:C137"/>
    <mergeCell ref="A138:C138"/>
    <mergeCell ref="A152:C152"/>
    <mergeCell ref="A166:C166"/>
    <mergeCell ref="A175:C175"/>
    <mergeCell ref="A176:C176"/>
    <mergeCell ref="A179:C179"/>
    <mergeCell ref="A184:C184"/>
    <mergeCell ref="A188:C188"/>
    <mergeCell ref="A189:C189"/>
    <mergeCell ref="A195:C195"/>
    <mergeCell ref="A197:C197"/>
    <mergeCell ref="A199:C199"/>
    <mergeCell ref="A204:C204"/>
    <mergeCell ref="A208:C208"/>
    <mergeCell ref="A210:C210"/>
    <mergeCell ref="A211:C211"/>
    <mergeCell ref="A243:C243"/>
    <mergeCell ref="A246:C246"/>
    <mergeCell ref="A252:C252"/>
    <mergeCell ref="A258:C258"/>
    <mergeCell ref="A260:C260"/>
    <mergeCell ref="A264:C264"/>
    <mergeCell ref="A278:C278"/>
    <mergeCell ref="A282:C282"/>
    <mergeCell ref="A285:C285"/>
    <mergeCell ref="A289:C289"/>
    <mergeCell ref="A322:C322"/>
    <mergeCell ref="A338:C338"/>
    <mergeCell ref="A339:C339"/>
    <mergeCell ref="A353:C353"/>
    <mergeCell ref="A355:C355"/>
    <mergeCell ref="A360:C360"/>
    <mergeCell ref="A362:C362"/>
    <mergeCell ref="A364:C364"/>
    <mergeCell ref="A365:C365"/>
    <mergeCell ref="A373:C373"/>
    <mergeCell ref="A376:C376"/>
    <mergeCell ref="A383:C383"/>
    <mergeCell ref="A386:C386"/>
    <mergeCell ref="A390:C390"/>
    <mergeCell ref="A392:C392"/>
    <mergeCell ref="A395:C395"/>
    <mergeCell ref="A396:C396"/>
    <mergeCell ref="A403:C403"/>
    <mergeCell ref="A414:C414"/>
    <mergeCell ref="A415:C415"/>
    <mergeCell ref="A422:C422"/>
    <mergeCell ref="A425:C425"/>
    <mergeCell ref="A428:C428"/>
    <mergeCell ref="A431:C431"/>
    <mergeCell ref="A433:C433"/>
    <mergeCell ref="A435:C435"/>
    <mergeCell ref="A438:C438"/>
    <mergeCell ref="A452:C452"/>
    <mergeCell ref="A459:K459"/>
    <mergeCell ref="A460:K460"/>
  </mergeCells>
  <dataValidations count="1">
    <dataValidation type="list" allowBlank="1" showInputMessage="1" showErrorMessage="1" sqref="J286:J337">
      <formula1>#REF!</formula1>
    </dataValidation>
  </dataValidations>
  <pageMargins left="0.46875" right="0.309027777777778" top="0.588888888888889" bottom="1.17916666666667" header="0.509027777777778" footer="0.509027777777778"/>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2019年国家下达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梁明明</cp:lastModifiedBy>
  <dcterms:created xsi:type="dcterms:W3CDTF">2015-06-05T18:19:00Z</dcterms:created>
  <dcterms:modified xsi:type="dcterms:W3CDTF">2022-12-07T01:57:31Z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AC37BD64FB2749A68BF4B37449D23DC6</vt:lpwstr>
  </property>
</Properties>
</file>